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mc:AlternateContent xmlns:mc="http://schemas.openxmlformats.org/markup-compatibility/2006">
    <mc:Choice Requires="x15">
      <x15ac:absPath xmlns:x15ac="http://schemas.microsoft.com/office/spreadsheetml/2010/11/ac" url="J:\MÜÜK\3. Koostööpartnerid, lepingud, kliendivastutus\Suurkliendid\KAITSEVÄGI\2022\Hinnatõus 2022\"/>
    </mc:Choice>
  </mc:AlternateContent>
  <xr:revisionPtr revIDLastSave="0" documentId="13_ncr:1_{BE8002DE-7FB1-4723-A578-CEDC8B331754}" xr6:coauthVersionLast="47" xr6:coauthVersionMax="47" xr10:uidLastSave="{00000000-0000-0000-0000-000000000000}"/>
  <bookViews>
    <workbookView xWindow="-28920" yWindow="-15" windowWidth="29040" windowHeight="15840" xr2:uid="{00000000-000D-0000-FFFF-FFFF00000000}"/>
  </bookViews>
  <sheets>
    <sheet name="Osa VI - valmistoit"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Q8" i="1" l="1"/>
  <c r="Q9" i="1"/>
  <c r="Q10" i="1"/>
  <c r="Q12" i="1"/>
  <c r="Q16" i="1"/>
  <c r="Q17" i="1"/>
  <c r="Q18" i="1"/>
  <c r="Q20" i="1"/>
  <c r="Q24" i="1"/>
  <c r="Q25" i="1"/>
  <c r="Q26" i="1"/>
  <c r="Q28" i="1"/>
  <c r="Q32" i="1"/>
  <c r="Q33" i="1"/>
  <c r="Q34" i="1"/>
  <c r="Q36" i="1"/>
  <c r="Q40" i="1"/>
  <c r="Q41" i="1"/>
  <c r="Q42" i="1"/>
  <c r="Q7" i="1"/>
  <c r="Q11" i="1"/>
  <c r="Q13" i="1"/>
  <c r="Q14" i="1"/>
  <c r="Q15" i="1"/>
  <c r="Q19" i="1"/>
  <c r="Q21" i="1"/>
  <c r="Q22" i="1"/>
  <c r="Q23" i="1"/>
  <c r="Q27" i="1"/>
  <c r="Q29" i="1"/>
  <c r="Q30" i="1"/>
  <c r="Q31" i="1"/>
  <c r="Q35" i="1"/>
  <c r="Q37" i="1"/>
  <c r="Q38" i="1"/>
  <c r="Q39" i="1"/>
  <c r="Q43" i="1"/>
  <c r="M9" i="1" l="1"/>
  <c r="N9" i="1" s="1"/>
  <c r="M10" i="1"/>
  <c r="N10" i="1" s="1"/>
  <c r="M11" i="1"/>
  <c r="N11" i="1" s="1"/>
  <c r="M12" i="1"/>
  <c r="N12" i="1" s="1"/>
  <c r="M13" i="1"/>
  <c r="M14" i="1"/>
  <c r="N14" i="1" s="1"/>
  <c r="M15" i="1"/>
  <c r="N15" i="1" s="1"/>
  <c r="M16" i="1"/>
  <c r="N16" i="1" s="1"/>
  <c r="M17" i="1"/>
  <c r="N17" i="1" s="1"/>
  <c r="M18" i="1"/>
  <c r="N18" i="1" s="1"/>
  <c r="M19" i="1"/>
  <c r="N19" i="1" s="1"/>
  <c r="M20" i="1"/>
  <c r="N20" i="1" s="1"/>
  <c r="M21" i="1"/>
  <c r="M22" i="1"/>
  <c r="N22" i="1" s="1"/>
  <c r="M23" i="1"/>
  <c r="M24" i="1"/>
  <c r="N24" i="1" s="1"/>
  <c r="M25" i="1"/>
  <c r="N25" i="1" s="1"/>
  <c r="M26" i="1"/>
  <c r="N26" i="1" s="1"/>
  <c r="M27" i="1"/>
  <c r="M28" i="1"/>
  <c r="N28" i="1" s="1"/>
  <c r="M29" i="1"/>
  <c r="M30" i="1"/>
  <c r="N30" i="1" s="1"/>
  <c r="M31" i="1"/>
  <c r="N31" i="1" s="1"/>
  <c r="M32" i="1"/>
  <c r="N32" i="1" s="1"/>
  <c r="M33" i="1"/>
  <c r="N33" i="1" s="1"/>
  <c r="M34" i="1"/>
  <c r="N34" i="1" s="1"/>
  <c r="M35" i="1"/>
  <c r="N35" i="1" s="1"/>
  <c r="M36" i="1"/>
  <c r="N36" i="1" s="1"/>
  <c r="M37" i="1"/>
  <c r="N37" i="1" s="1"/>
  <c r="M38" i="1"/>
  <c r="N38" i="1" s="1"/>
  <c r="M39" i="1"/>
  <c r="M40" i="1"/>
  <c r="N40" i="1" s="1"/>
  <c r="M41" i="1"/>
  <c r="N41" i="1" s="1"/>
  <c r="M42" i="1"/>
  <c r="N42" i="1" s="1"/>
  <c r="M43" i="1"/>
  <c r="N43" i="1" s="1"/>
  <c r="M8" i="1"/>
  <c r="N8" i="1" s="1"/>
  <c r="M7" i="1"/>
  <c r="N7" i="1" s="1"/>
  <c r="N13" i="1"/>
  <c r="N21" i="1"/>
  <c r="N23" i="1"/>
  <c r="N27" i="1"/>
  <c r="N29" i="1"/>
  <c r="N39" i="1"/>
  <c r="N44" i="1" l="1"/>
</calcChain>
</file>

<file path=xl/sharedStrings.xml><?xml version="1.0" encoding="utf-8"?>
<sst xmlns="http://schemas.openxmlformats.org/spreadsheetml/2006/main" count="161" uniqueCount="145">
  <si>
    <t>Pakkumus</t>
  </si>
  <si>
    <t>Toode</t>
  </si>
  <si>
    <t>Toote kirjeldus</t>
  </si>
  <si>
    <t>Toote netomass/-maht</t>
  </si>
  <si>
    <t>Pakend</t>
  </si>
  <si>
    <t>Toote nimetus</t>
  </si>
  <si>
    <t>Inglise keelne toote nimetus</t>
  </si>
  <si>
    <t>Toote kaal/maht kg/l</t>
  </si>
  <si>
    <t>Toiteväärtus 100 g kohta</t>
  </si>
  <si>
    <t>Allergeenid</t>
  </si>
  <si>
    <t>Pakutava toote hind km-ta**</t>
  </si>
  <si>
    <t>Maksumus eurodes km-ta</t>
  </si>
  <si>
    <t>kcal</t>
  </si>
  <si>
    <t>valgud</t>
  </si>
  <si>
    <t>süsi-vesikud</t>
  </si>
  <si>
    <t>rasvad</t>
  </si>
  <si>
    <t>Jrk</t>
  </si>
  <si>
    <t>Minimaalne realiseeri-misaeg päevades*</t>
  </si>
  <si>
    <t>pannkook soolase täidisega 1</t>
  </si>
  <si>
    <t>täidis: sink, juust</t>
  </si>
  <si>
    <t>1 - 3 kg</t>
  </si>
  <si>
    <t>plast (dyno)/ kile</t>
  </si>
  <si>
    <t>pannkook soolase täidisega 2</t>
  </si>
  <si>
    <t>täidis: hakkliha</t>
  </si>
  <si>
    <t>pannkook soolase täidisega 3</t>
  </si>
  <si>
    <t>0,1 - 0,2 kg</t>
  </si>
  <si>
    <t>pannkook soolase täidisega 4</t>
  </si>
  <si>
    <t>pannkook magusa täidisega 1</t>
  </si>
  <si>
    <t>täidis: maasikas</t>
  </si>
  <si>
    <t>pannkook magusa täidisega 2</t>
  </si>
  <si>
    <t>pannkook magusa täidisega 4</t>
  </si>
  <si>
    <t>täidis: vaarikas</t>
  </si>
  <si>
    <t>pannkook 1</t>
  </si>
  <si>
    <t>läbimõõt minimaalselt 24 cm</t>
  </si>
  <si>
    <t>pannkook 2</t>
  </si>
  <si>
    <t>läbimõõt ca 8 - 12 cm</t>
  </si>
  <si>
    <t>kõrvits, kohupiim</t>
  </si>
  <si>
    <t>pannkook 4</t>
  </si>
  <si>
    <t>võileib/võisai 1</t>
  </si>
  <si>
    <t>rukkileib, sink</t>
  </si>
  <si>
    <t>0,14 - 0,25 kg</t>
  </si>
  <si>
    <t>vaakum pakend</t>
  </si>
  <si>
    <t>võileib/võisai 2</t>
  </si>
  <si>
    <t>leib, rebitud sealiha</t>
  </si>
  <si>
    <t>võileib/võisai 3</t>
  </si>
  <si>
    <t>sai, sink, juust</t>
  </si>
  <si>
    <t>hamburger 1</t>
  </si>
  <si>
    <t>kukkel, kotlet, juust</t>
  </si>
  <si>
    <t>hamburger 2</t>
  </si>
  <si>
    <t xml:space="preserve">kukkel, kotlet </t>
  </si>
  <si>
    <t xml:space="preserve">wrap </t>
  </si>
  <si>
    <t>kanaliha</t>
  </si>
  <si>
    <t>kartulisalat 1</t>
  </si>
  <si>
    <t>plast (dyno)</t>
  </si>
  <si>
    <t>kartulisalat 2</t>
  </si>
  <si>
    <t>lihata</t>
  </si>
  <si>
    <t>punane salat</t>
  </si>
  <si>
    <t>kartul, peet, liha</t>
  </si>
  <si>
    <t xml:space="preserve">pastasalat </t>
  </si>
  <si>
    <t>pasta, sink</t>
  </si>
  <si>
    <t>toorsalat 1</t>
  </si>
  <si>
    <t>peet</t>
  </si>
  <si>
    <t>toorsalat 2</t>
  </si>
  <si>
    <t>kapsas</t>
  </si>
  <si>
    <t>toorsalat 3</t>
  </si>
  <si>
    <t>porgand</t>
  </si>
  <si>
    <t xml:space="preserve">* Minimaalne realiseerimisaeg arvestatakse alates kauba üleandmisest hankijale tarnekohas.                                                                                                                                 </t>
  </si>
  <si>
    <t>** Hinnad esitada eurodes käibemaksuta, ühe sendi täpsusega ehk kuni kaks kohta peale koma, kaasa arvatud elektroonsed saatelehed ja koondarved.</t>
  </si>
  <si>
    <t>*** Tarbitavad kogused on eeldatavad ja ei ole hankijale kohustuslikud. Antud kogused on esitatud pakkumuste võrreldavuse tagamiseks ja ei tähista tegelikult tellitavaid koguseid.</t>
  </si>
  <si>
    <t xml:space="preserve">Orienteeruv tarbitav kogus 2  aastal kg*** </t>
  </si>
  <si>
    <t>Kogus kastis/plokis tk</t>
  </si>
  <si>
    <t>Toote kg hind km-ta**</t>
  </si>
  <si>
    <t>täidis: kana, juust</t>
  </si>
  <si>
    <t>pannkook soolase täidisega 5</t>
  </si>
  <si>
    <t>pannkook soolase täidisega 6</t>
  </si>
  <si>
    <t>pannkook magusa täidisega 5</t>
  </si>
  <si>
    <t>pannkook magusa täidisega 6</t>
  </si>
  <si>
    <t>täidis: soolakaramell</t>
  </si>
  <si>
    <t>pannkook magusa täidisega 7</t>
  </si>
  <si>
    <t>pannkook 5</t>
  </si>
  <si>
    <t>pannkook 6</t>
  </si>
  <si>
    <t>0,2 - 0,4 kg</t>
  </si>
  <si>
    <t>pannkook 7</t>
  </si>
  <si>
    <t>3 erinevat maitset</t>
  </si>
  <si>
    <t>pitsa 1</t>
  </si>
  <si>
    <t>pitsa 2</t>
  </si>
  <si>
    <t>2 erinevat maitset</t>
  </si>
  <si>
    <t>kile</t>
  </si>
  <si>
    <t>võileib/võisai 4</t>
  </si>
  <si>
    <t>kile/kartong/plast</t>
  </si>
  <si>
    <t>portsjontoit 1</t>
  </si>
  <si>
    <t>portsjontoit 2</t>
  </si>
  <si>
    <t>kartul, lihapallid, kaste</t>
  </si>
  <si>
    <t>pasta, sink, juust</t>
  </si>
  <si>
    <t>2 - 4 kg</t>
  </si>
  <si>
    <t>0,3 - 0,5 kg</t>
  </si>
  <si>
    <t>plast, kile, kartong</t>
  </si>
  <si>
    <t>**** Pakutava toote EAN kood veerg J on tellimuse esitamise kood ning peab vastama veergudele G, I ja S.</t>
  </si>
  <si>
    <t>kartulisalat 3</t>
  </si>
  <si>
    <t>lihaga, 2 erinevat maitset</t>
  </si>
  <si>
    <t>Pakkumuse kogumaksumus (märkida eRHRi maksumuse vormile):</t>
  </si>
  <si>
    <t>RHR Osa VI - valmistoit</t>
  </si>
  <si>
    <t xml:space="preserve">Pärast edukaks tunnistamist tuleb edukal pakkujal täita hankija poolt esitatud vorm toodete toiteväärtuste kohta (kcal, valgud, süsivesikud, rasvad, allergeenid), inglise keelne toote nimetus ja kasti kogus kahe päeva jooksul alates edukaks välja kuulutamisest.      
</t>
  </si>
  <si>
    <r>
      <t>Toote kirjeldus (</t>
    </r>
    <r>
      <rPr>
        <sz val="14"/>
        <color rgb="FF000000"/>
        <rFont val="Arial"/>
        <family val="2"/>
        <charset val="186"/>
      </rPr>
      <t>tuua välja koostis</t>
    </r>
    <r>
      <rPr>
        <b/>
        <sz val="14"/>
        <color rgb="FF000000"/>
        <rFont val="Arial"/>
        <family val="2"/>
        <charset val="186"/>
      </rPr>
      <t>)</t>
    </r>
  </si>
  <si>
    <r>
      <t>Pakutava toote EAN (</t>
    </r>
    <r>
      <rPr>
        <sz val="14"/>
        <rFont val="Arial"/>
        <family val="2"/>
        <charset val="186"/>
      </rPr>
      <t>GTIN</t>
    </r>
    <r>
      <rPr>
        <b/>
        <sz val="14"/>
        <rFont val="Arial"/>
        <family val="2"/>
        <charset val="186"/>
      </rPr>
      <t>) kood****</t>
    </r>
  </si>
  <si>
    <t>Pannkoogid singi ja juustuga 200g</t>
  </si>
  <si>
    <t>Pannkoogid singi ja juustuga 2kg</t>
  </si>
  <si>
    <t>Pannkoogid hakklihatäidisega 200g</t>
  </si>
  <si>
    <t>Pannkoogid hakklihatäidisega 2kg</t>
  </si>
  <si>
    <t>Pannkoogid Merevaigu ja suitsukanaga 200g</t>
  </si>
  <si>
    <t xml:space="preserve">Pannkoogid sulajuustu ja suitsukanaga 2kg </t>
  </si>
  <si>
    <t xml:space="preserve">Pannkoogid maasikamoosiga 200g </t>
  </si>
  <si>
    <t>Pannkoogid maasikamoosiga 2 kg</t>
  </si>
  <si>
    <t xml:space="preserve">Pannkoogid vaarikamoosiga 200g </t>
  </si>
  <si>
    <t>Pannkoogid vaarikamoosiga 2 kg</t>
  </si>
  <si>
    <t>Pannkoogid soolakaramellikreemiga 200g</t>
  </si>
  <si>
    <t>Pannkoogid soolakaramellikreemiga 2kg</t>
  </si>
  <si>
    <t>Ülepannikoogid 1kg</t>
  </si>
  <si>
    <t>Kõrvitsa-kohupiimapannkoogid 2 kg</t>
  </si>
  <si>
    <t>Rukkileib singiga 140g</t>
  </si>
  <si>
    <t>BBQ rebitud sealihaga võileib 165g</t>
  </si>
  <si>
    <t>Väikesed pannkoogid 3 kg</t>
  </si>
  <si>
    <t>Singi-juustubatoon 190g</t>
  </si>
  <si>
    <t>Kana-ranch-võileib kaerasaiaga 165g</t>
  </si>
  <si>
    <t>Hamburger juustuga 195 g</t>
  </si>
  <si>
    <t>Caesari-kanawrap 220g</t>
  </si>
  <si>
    <t>Hakklihapitsa 200g</t>
  </si>
  <si>
    <t>Singipitsa 200g</t>
  </si>
  <si>
    <t xml:space="preserve">Pasta-singisalat 3 kg </t>
  </si>
  <si>
    <t>Punane lihasalat 3 kg</t>
  </si>
  <si>
    <t>Kartuli-vorstisalat 3kg</t>
  </si>
  <si>
    <t xml:space="preserve">Kanalihasalat 3kg </t>
  </si>
  <si>
    <t>Kartulisalat 3kg</t>
  </si>
  <si>
    <t>Lihapallid ahjukartulite ja kastmega 400g</t>
  </si>
  <si>
    <t>Suitsusingipasta sulajuustuga 300g</t>
  </si>
  <si>
    <t>Peedi-küüslaugusalat 3 kg</t>
  </si>
  <si>
    <t>Kapsasalat 3 kg</t>
  </si>
  <si>
    <t>Kapsa-porgandisalat 3 kg</t>
  </si>
  <si>
    <t>Banaani-kohupiimapannkoogid 200g</t>
  </si>
  <si>
    <t>Juustupannkoogid 200g</t>
  </si>
  <si>
    <t>Kohupiimapannkoogid 400g</t>
  </si>
  <si>
    <t>Retroburger 230g</t>
  </si>
  <si>
    <t>Uus toote kg hind km-ta</t>
  </si>
  <si>
    <t>Uus hind km-ta</t>
  </si>
  <si>
    <t>%tõus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</si>
</sst>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8" x14ac:knownFonts="1">
    <font>
      <sz val="11"/>
      <color theme="1"/>
      <name val="Calibri"/>
      <family val="2"/>
      <charset val="186"/>
      <scheme val="minor"/>
    </font>
    <font>
      <sz val="10"/>
      <name val="Arial"/>
      <family val="2"/>
      <charset val="186"/>
    </font>
    <font>
      <b/>
      <sz val="14"/>
      <name val="Arial"/>
      <family val="2"/>
      <charset val="186"/>
    </font>
    <font>
      <sz val="14"/>
      <name val="Arial"/>
      <family val="2"/>
      <charset val="186"/>
    </font>
    <font>
      <sz val="14"/>
      <color theme="1"/>
      <name val="Calibri"/>
      <family val="2"/>
      <charset val="186"/>
      <scheme val="minor"/>
    </font>
    <font>
      <b/>
      <sz val="14"/>
      <color theme="1"/>
      <name val="Arial"/>
      <family val="2"/>
      <charset val="186"/>
    </font>
    <font>
      <sz val="14"/>
      <color rgb="FFFF0000"/>
      <name val="Arial"/>
      <family val="2"/>
      <charset val="186"/>
    </font>
    <font>
      <b/>
      <sz val="14"/>
      <color rgb="FF000000"/>
      <name val="Arial"/>
      <family val="2"/>
      <charset val="186"/>
    </font>
    <font>
      <sz val="14"/>
      <color rgb="FF000000"/>
      <name val="Arial"/>
      <family val="2"/>
      <charset val="186"/>
    </font>
    <font>
      <sz val="14"/>
      <color theme="1"/>
      <name val="Arial"/>
      <family val="2"/>
      <charset val="186"/>
    </font>
    <font>
      <i/>
      <sz val="14"/>
      <color theme="1"/>
      <name val="Arial"/>
      <family val="2"/>
      <charset val="186"/>
    </font>
    <font>
      <i/>
      <sz val="14"/>
      <name val="Arial"/>
      <family val="2"/>
      <charset val="186"/>
    </font>
    <font>
      <sz val="14"/>
      <name val="Calibri"/>
      <family val="2"/>
      <charset val="186"/>
      <scheme val="minor"/>
    </font>
    <font>
      <sz val="14"/>
      <name val="Arial"/>
      <family val="2"/>
    </font>
    <font>
      <sz val="14"/>
      <color theme="1"/>
      <name val="Arial"/>
      <family val="2"/>
    </font>
    <font>
      <sz val="14"/>
      <color rgb="FF000000"/>
      <name val="Arial"/>
      <family val="2"/>
    </font>
    <font>
      <sz val="11"/>
      <color theme="1"/>
      <name val="Calibri"/>
      <family val="2"/>
      <charset val="186"/>
      <scheme val="minor"/>
    </font>
    <font>
      <b/>
      <sz val="14"/>
      <name val="Arial"/>
      <family val="2"/>
    </font>
  </fonts>
  <fills count="8">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
      <patternFill patternType="solid">
        <fgColor theme="0"/>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theme="5" tint="0.79998168889431442"/>
        <bgColor indexed="64"/>
      </patternFill>
    </fill>
  </fills>
  <borders count="15">
    <border>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diagonal/>
    </border>
    <border>
      <left style="thin">
        <color indexed="64"/>
      </left>
      <right/>
      <top style="thin">
        <color indexed="64"/>
      </top>
      <bottom style="thin">
        <color indexed="64"/>
      </bottom>
      <diagonal/>
    </border>
  </borders>
  <cellStyleXfs count="3">
    <xf numFmtId="0" fontId="0" fillId="0" borderId="0"/>
    <xf numFmtId="0" fontId="1" fillId="0" borderId="0"/>
    <xf numFmtId="9" fontId="16" fillId="0" borderId="0" applyFont="0" applyFill="0" applyBorder="0" applyAlignment="0" applyProtection="0"/>
  </cellStyleXfs>
  <cellXfs count="146">
    <xf numFmtId="0" fontId="0" fillId="0" borderId="0" xfId="0"/>
    <xf numFmtId="0" fontId="2" fillId="0" borderId="0" xfId="0" applyFont="1" applyFill="1" applyBorder="1" applyAlignment="1" applyProtection="1">
      <alignment vertical="top"/>
      <protection locked="0"/>
    </xf>
    <xf numFmtId="0" fontId="2" fillId="0" borderId="0" xfId="0" applyFont="1" applyBorder="1" applyAlignment="1" applyProtection="1">
      <alignment horizontal="left" vertical="top"/>
      <protection locked="0"/>
    </xf>
    <xf numFmtId="0" fontId="3" fillId="0" borderId="0" xfId="0" applyFont="1" applyBorder="1" applyAlignment="1" applyProtection="1">
      <alignment horizontal="center"/>
      <protection locked="0"/>
    </xf>
    <xf numFmtId="0" fontId="4" fillId="0" borderId="0" xfId="0" applyFont="1"/>
    <xf numFmtId="0" fontId="3" fillId="0" borderId="0" xfId="0" applyFont="1" applyAlignment="1" applyProtection="1">
      <alignment horizontal="left" vertical="center"/>
      <protection locked="0"/>
    </xf>
    <xf numFmtId="0" fontId="3" fillId="0" borderId="0" xfId="0" applyFont="1" applyAlignment="1" applyProtection="1">
      <alignment horizontal="left" vertical="top"/>
      <protection locked="0"/>
    </xf>
    <xf numFmtId="0" fontId="3" fillId="0" borderId="0" xfId="0" applyFont="1" applyBorder="1" applyAlignment="1" applyProtection="1">
      <alignment horizontal="left" vertical="top"/>
      <protection locked="0"/>
    </xf>
    <xf numFmtId="0" fontId="3" fillId="0" borderId="0" xfId="0" applyFont="1" applyBorder="1" applyAlignment="1" applyProtection="1">
      <alignment horizontal="left"/>
      <protection locked="0"/>
    </xf>
    <xf numFmtId="0" fontId="3" fillId="0" borderId="0" xfId="0" applyFont="1" applyBorder="1" applyProtection="1">
      <protection locked="0"/>
    </xf>
    <xf numFmtId="0" fontId="2" fillId="0" borderId="0" xfId="0" applyFont="1" applyBorder="1" applyAlignment="1" applyProtection="1">
      <alignment vertical="center"/>
      <protection locked="0"/>
    </xf>
    <xf numFmtId="0" fontId="2" fillId="0" borderId="0" xfId="0" applyFont="1" applyBorder="1" applyAlignment="1" applyProtection="1">
      <alignment vertical="top"/>
      <protection locked="0"/>
    </xf>
    <xf numFmtId="3" fontId="2" fillId="0" borderId="0" xfId="0" applyNumberFormat="1" applyFont="1" applyFill="1" applyBorder="1" applyAlignment="1">
      <alignment vertical="center" wrapText="1"/>
    </xf>
    <xf numFmtId="0" fontId="5" fillId="0" borderId="0" xfId="0" applyFont="1" applyFill="1" applyBorder="1" applyAlignment="1">
      <alignment vertical="center" wrapText="1"/>
    </xf>
    <xf numFmtId="0" fontId="2" fillId="0" borderId="0" xfId="0" applyFont="1" applyBorder="1" applyAlignment="1" applyProtection="1">
      <alignment vertical="center" wrapText="1"/>
      <protection locked="0"/>
    </xf>
    <xf numFmtId="0" fontId="3" fillId="0" borderId="0" xfId="0" applyFont="1" applyBorder="1" applyAlignment="1" applyProtection="1">
      <alignment horizontal="left" vertical="center"/>
      <protection locked="0"/>
    </xf>
    <xf numFmtId="0" fontId="6" fillId="0" borderId="0" xfId="0" applyFont="1" applyBorder="1" applyAlignment="1" applyProtection="1">
      <alignment horizontal="left" vertical="top"/>
      <protection locked="0"/>
    </xf>
    <xf numFmtId="0" fontId="3" fillId="0" borderId="0" xfId="0" applyFont="1" applyAlignment="1" applyProtection="1">
      <alignment horizontal="center" vertical="top"/>
      <protection locked="0"/>
    </xf>
    <xf numFmtId="0" fontId="3" fillId="0" borderId="0" xfId="0" applyFont="1" applyAlignment="1" applyProtection="1">
      <alignment horizontal="center"/>
      <protection locked="0"/>
    </xf>
    <xf numFmtId="0" fontId="2" fillId="3" borderId="9" xfId="0" applyFont="1" applyFill="1" applyBorder="1" applyAlignment="1" applyProtection="1">
      <alignment vertical="top"/>
      <protection locked="0"/>
    </xf>
    <xf numFmtId="0" fontId="2" fillId="3" borderId="9" xfId="0" applyFont="1" applyFill="1" applyBorder="1" applyAlignment="1" applyProtection="1">
      <alignment vertical="top" wrapText="1"/>
      <protection locked="0"/>
    </xf>
    <xf numFmtId="0" fontId="2" fillId="0" borderId="6" xfId="0" applyFont="1" applyFill="1" applyBorder="1" applyAlignment="1" applyProtection="1">
      <alignment horizontal="center" vertical="center"/>
      <protection locked="0"/>
    </xf>
    <xf numFmtId="0" fontId="8" fillId="0" borderId="6" xfId="0" applyFont="1" applyFill="1" applyBorder="1" applyAlignment="1" applyProtection="1">
      <alignment horizontal="left" vertical="top" wrapText="1"/>
      <protection locked="0"/>
    </xf>
    <xf numFmtId="0" fontId="8" fillId="0" borderId="6" xfId="0" applyFont="1" applyFill="1" applyBorder="1" applyAlignment="1">
      <alignment horizontal="center" vertical="center" wrapText="1"/>
    </xf>
    <xf numFmtId="4" fontId="3" fillId="0" borderId="6" xfId="0" applyNumberFormat="1" applyFont="1" applyBorder="1" applyAlignment="1" applyProtection="1">
      <alignment horizontal="right"/>
      <protection locked="0"/>
    </xf>
    <xf numFmtId="0" fontId="2" fillId="5" borderId="6" xfId="0" applyFont="1" applyFill="1" applyBorder="1" applyAlignment="1" applyProtection="1">
      <alignment horizontal="center" vertical="center" wrapText="1"/>
      <protection locked="0"/>
    </xf>
    <xf numFmtId="0" fontId="2" fillId="5" borderId="6" xfId="0" applyFont="1" applyFill="1" applyBorder="1" applyAlignment="1" applyProtection="1">
      <alignment vertical="top"/>
      <protection locked="0"/>
    </xf>
    <xf numFmtId="0" fontId="2" fillId="5" borderId="6" xfId="0" applyFont="1" applyFill="1" applyBorder="1" applyAlignment="1" applyProtection="1">
      <alignment vertical="top" wrapText="1"/>
      <protection locked="0"/>
    </xf>
    <xf numFmtId="0" fontId="2" fillId="5" borderId="6" xfId="0" applyFont="1" applyFill="1" applyBorder="1" applyAlignment="1" applyProtection="1">
      <alignment horizontal="center" vertical="center"/>
      <protection locked="0"/>
    </xf>
    <xf numFmtId="0" fontId="2" fillId="0" borderId="5" xfId="0" applyFont="1" applyFill="1" applyBorder="1" applyAlignment="1" applyProtection="1">
      <alignment horizontal="center" vertical="center"/>
      <protection locked="0"/>
    </xf>
    <xf numFmtId="0" fontId="8" fillId="0" borderId="5" xfId="0" applyFont="1" applyFill="1" applyBorder="1" applyAlignment="1" applyProtection="1">
      <alignment horizontal="left" vertical="top" wrapText="1"/>
      <protection locked="0"/>
    </xf>
    <xf numFmtId="0" fontId="8" fillId="0" borderId="5" xfId="0" applyFont="1" applyFill="1" applyBorder="1" applyAlignment="1">
      <alignment horizontal="center" vertical="center"/>
    </xf>
    <xf numFmtId="3" fontId="8" fillId="0" borderId="6" xfId="0" applyNumberFormat="1" applyFont="1" applyFill="1" applyBorder="1" applyAlignment="1">
      <alignment horizontal="center"/>
    </xf>
    <xf numFmtId="0" fontId="3" fillId="0" borderId="0" xfId="0" applyFont="1" applyProtection="1">
      <protection locked="0"/>
    </xf>
    <xf numFmtId="1" fontId="8" fillId="5" borderId="6" xfId="0" applyNumberFormat="1" applyFont="1" applyFill="1" applyBorder="1" applyAlignment="1" applyProtection="1">
      <alignment horizontal="left" vertical="top"/>
      <protection locked="0"/>
    </xf>
    <xf numFmtId="0" fontId="9" fillId="5" borderId="6" xfId="0" applyFont="1" applyFill="1" applyBorder="1" applyAlignment="1" applyProtection="1">
      <alignment horizontal="left" vertical="top"/>
      <protection locked="0"/>
    </xf>
    <xf numFmtId="0" fontId="10" fillId="5" borderId="6" xfId="0" applyFont="1" applyFill="1" applyBorder="1" applyAlignment="1" applyProtection="1">
      <alignment horizontal="left" vertical="top"/>
      <protection locked="0"/>
    </xf>
    <xf numFmtId="0" fontId="9" fillId="5" borderId="6" xfId="0" applyFont="1" applyFill="1" applyBorder="1" applyAlignment="1" applyProtection="1">
      <alignment horizontal="left" vertical="top" wrapText="1"/>
      <protection locked="0"/>
    </xf>
    <xf numFmtId="0" fontId="8" fillId="0" borderId="5" xfId="0" applyFont="1" applyFill="1" applyBorder="1" applyAlignment="1">
      <alignment horizontal="center" vertical="center" wrapText="1"/>
    </xf>
    <xf numFmtId="3" fontId="8" fillId="0" borderId="5" xfId="0" applyNumberFormat="1" applyFont="1" applyFill="1" applyBorder="1" applyAlignment="1">
      <alignment horizontal="center"/>
    </xf>
    <xf numFmtId="1" fontId="8" fillId="5" borderId="5" xfId="0" applyNumberFormat="1" applyFont="1" applyFill="1" applyBorder="1" applyAlignment="1" applyProtection="1">
      <alignment horizontal="left" vertical="top"/>
      <protection locked="0"/>
    </xf>
    <xf numFmtId="0" fontId="3" fillId="5" borderId="5" xfId="0" applyFont="1" applyFill="1" applyBorder="1" applyAlignment="1" applyProtection="1">
      <alignment horizontal="left" vertical="top"/>
      <protection locked="0"/>
    </xf>
    <xf numFmtId="0" fontId="11" fillId="5" borderId="5" xfId="0" applyFont="1" applyFill="1" applyBorder="1" applyAlignment="1" applyProtection="1">
      <alignment horizontal="left" vertical="top"/>
      <protection locked="0"/>
    </xf>
    <xf numFmtId="0" fontId="9" fillId="5" borderId="5" xfId="0" applyFont="1" applyFill="1" applyBorder="1" applyAlignment="1" applyProtection="1">
      <alignment horizontal="left" vertical="top" wrapText="1"/>
      <protection locked="0"/>
    </xf>
    <xf numFmtId="1" fontId="9" fillId="5" borderId="5" xfId="0" applyNumberFormat="1" applyFont="1" applyFill="1" applyBorder="1" applyAlignment="1">
      <alignment horizontal="center"/>
    </xf>
    <xf numFmtId="0" fontId="3" fillId="5" borderId="5" xfId="0" applyFont="1" applyFill="1" applyBorder="1" applyAlignment="1" applyProtection="1">
      <alignment horizontal="left" vertical="top" wrapText="1"/>
      <protection locked="0"/>
    </xf>
    <xf numFmtId="0" fontId="8" fillId="0" borderId="8" xfId="0" applyFont="1" applyFill="1" applyBorder="1" applyAlignment="1">
      <alignment horizontal="center" vertical="center"/>
    </xf>
    <xf numFmtId="0" fontId="3" fillId="0" borderId="5" xfId="0" applyFont="1" applyBorder="1" applyAlignment="1">
      <alignment horizontal="left" wrapText="1"/>
    </xf>
    <xf numFmtId="1" fontId="3" fillId="5" borderId="5" xfId="0" applyNumberFormat="1" applyFont="1" applyFill="1" applyBorder="1" applyAlignment="1">
      <alignment horizontal="center"/>
    </xf>
    <xf numFmtId="1" fontId="3" fillId="5" borderId="5" xfId="0" applyNumberFormat="1" applyFont="1" applyFill="1" applyBorder="1" applyProtection="1">
      <protection locked="0"/>
    </xf>
    <xf numFmtId="1" fontId="9" fillId="5" borderId="5" xfId="0" applyNumberFormat="1" applyFont="1" applyFill="1" applyBorder="1" applyAlignment="1" applyProtection="1">
      <alignment horizontal="left" vertical="top"/>
      <protection locked="0"/>
    </xf>
    <xf numFmtId="0" fontId="8" fillId="0" borderId="8" xfId="0" applyFont="1" applyFill="1" applyBorder="1" applyAlignment="1">
      <alignment horizontal="center" vertical="center" wrapText="1"/>
    </xf>
    <xf numFmtId="4" fontId="8" fillId="0" borderId="5" xfId="0" applyNumberFormat="1" applyFont="1" applyBorder="1" applyAlignment="1">
      <alignment horizontal="center"/>
    </xf>
    <xf numFmtId="0" fontId="11" fillId="5" borderId="5" xfId="0" applyFont="1" applyFill="1" applyBorder="1" applyAlignment="1" applyProtection="1">
      <alignment horizontal="center" vertical="top"/>
      <protection locked="0"/>
    </xf>
    <xf numFmtId="0" fontId="3" fillId="5" borderId="5" xfId="0" applyFont="1" applyFill="1" applyBorder="1" applyAlignment="1" applyProtection="1">
      <alignment horizontal="center" vertical="top" wrapText="1"/>
      <protection locked="0"/>
    </xf>
    <xf numFmtId="1" fontId="3" fillId="5" borderId="5" xfId="0" applyNumberFormat="1" applyFont="1" applyFill="1" applyBorder="1" applyAlignment="1">
      <alignment horizontal="center" vertical="center"/>
    </xf>
    <xf numFmtId="3" fontId="3" fillId="0" borderId="5" xfId="0" applyNumberFormat="1" applyFont="1" applyFill="1" applyBorder="1" applyAlignment="1" applyProtection="1">
      <alignment horizontal="center"/>
      <protection locked="0"/>
    </xf>
    <xf numFmtId="0" fontId="11" fillId="5" borderId="5" xfId="0" applyFont="1" applyFill="1" applyBorder="1" applyAlignment="1" applyProtection="1">
      <alignment horizontal="left"/>
      <protection locked="0"/>
    </xf>
    <xf numFmtId="0" fontId="3" fillId="5" borderId="5" xfId="0" applyFont="1" applyFill="1" applyBorder="1" applyAlignment="1" applyProtection="1">
      <alignment wrapText="1"/>
      <protection locked="0"/>
    </xf>
    <xf numFmtId="3" fontId="3" fillId="0" borderId="8" xfId="0" applyNumberFormat="1" applyFont="1" applyFill="1" applyBorder="1" applyAlignment="1" applyProtection="1">
      <alignment horizontal="center"/>
      <protection locked="0"/>
    </xf>
    <xf numFmtId="4" fontId="3" fillId="0" borderId="7" xfId="0" applyNumberFormat="1" applyFont="1" applyBorder="1" applyAlignment="1" applyProtection="1">
      <alignment horizontal="right"/>
      <protection locked="0"/>
    </xf>
    <xf numFmtId="0" fontId="9" fillId="0" borderId="0" xfId="0" applyFont="1" applyBorder="1" applyAlignment="1">
      <alignment horizontal="center" vertical="center" wrapText="1"/>
    </xf>
    <xf numFmtId="0" fontId="8" fillId="0" borderId="0" xfId="0" applyFont="1" applyBorder="1" applyAlignment="1">
      <alignment vertical="center"/>
    </xf>
    <xf numFmtId="0" fontId="9" fillId="0" borderId="0" xfId="0" applyFont="1" applyBorder="1" applyAlignment="1">
      <alignment horizontal="center" vertical="center"/>
    </xf>
    <xf numFmtId="0" fontId="9" fillId="0" borderId="0" xfId="0" applyFont="1" applyBorder="1" applyAlignment="1">
      <alignment vertical="center"/>
    </xf>
    <xf numFmtId="4" fontId="3" fillId="2" borderId="9" xfId="0" applyNumberFormat="1" applyFont="1" applyFill="1" applyBorder="1" applyProtection="1">
      <protection locked="0"/>
    </xf>
    <xf numFmtId="3" fontId="3" fillId="0" borderId="0" xfId="0" applyNumberFormat="1" applyFont="1" applyBorder="1" applyProtection="1">
      <protection locked="0"/>
    </xf>
    <xf numFmtId="0" fontId="3" fillId="0" borderId="0" xfId="0" applyFont="1" applyFill="1"/>
    <xf numFmtId="0" fontId="3" fillId="0" borderId="0" xfId="0" applyFont="1" applyFill="1" applyBorder="1" applyAlignment="1">
      <alignment vertical="center"/>
    </xf>
    <xf numFmtId="0" fontId="3" fillId="0" borderId="0" xfId="0" applyFont="1" applyFill="1" applyProtection="1">
      <protection locked="0"/>
    </xf>
    <xf numFmtId="0" fontId="12" fillId="0" borderId="0" xfId="0" applyFont="1" applyAlignment="1">
      <alignment vertical="center"/>
    </xf>
    <xf numFmtId="0" fontId="9" fillId="0" borderId="5" xfId="0" applyFont="1" applyBorder="1" applyAlignment="1">
      <alignment horizontal="left" wrapText="1"/>
    </xf>
    <xf numFmtId="0" fontId="3" fillId="0" borderId="5" xfId="0" applyFont="1" applyFill="1" applyBorder="1" applyAlignment="1" applyProtection="1">
      <alignment horizontal="left" wrapText="1"/>
      <protection locked="0"/>
    </xf>
    <xf numFmtId="0" fontId="13" fillId="0" borderId="6" xfId="0" applyFont="1" applyFill="1" applyBorder="1" applyAlignment="1" applyProtection="1">
      <alignment horizontal="left"/>
      <protection locked="0"/>
    </xf>
    <xf numFmtId="0" fontId="8" fillId="0" borderId="6" xfId="0" applyFont="1" applyBorder="1" applyAlignment="1" applyProtection="1">
      <alignment horizontal="left" wrapText="1"/>
      <protection locked="0"/>
    </xf>
    <xf numFmtId="0" fontId="8" fillId="0" borderId="5" xfId="0" applyFont="1" applyBorder="1" applyAlignment="1" applyProtection="1">
      <alignment horizontal="left" wrapText="1"/>
      <protection locked="0"/>
    </xf>
    <xf numFmtId="0" fontId="3" fillId="4" borderId="5" xfId="0" applyFont="1" applyFill="1" applyBorder="1" applyAlignment="1">
      <alignment horizontal="left" wrapText="1"/>
    </xf>
    <xf numFmtId="0" fontId="3" fillId="0" borderId="5" xfId="1" applyFont="1" applyBorder="1" applyAlignment="1" applyProtection="1">
      <alignment horizontal="left" wrapText="1"/>
      <protection locked="0"/>
    </xf>
    <xf numFmtId="0" fontId="9" fillId="0" borderId="5" xfId="1" applyFont="1" applyBorder="1" applyAlignment="1" applyProtection="1">
      <alignment horizontal="left" wrapText="1"/>
      <protection locked="0"/>
    </xf>
    <xf numFmtId="0" fontId="9" fillId="0" borderId="5" xfId="0" applyFont="1" applyBorder="1" applyAlignment="1" applyProtection="1">
      <alignment horizontal="left" wrapText="1"/>
      <protection locked="0"/>
    </xf>
    <xf numFmtId="0" fontId="9" fillId="0" borderId="6" xfId="0" applyFont="1" applyBorder="1" applyAlignment="1" applyProtection="1">
      <alignment horizontal="center"/>
      <protection locked="0"/>
    </xf>
    <xf numFmtId="4" fontId="3" fillId="0" borderId="5" xfId="0" applyNumberFormat="1" applyFont="1" applyBorder="1" applyAlignment="1" applyProtection="1">
      <alignment horizontal="center"/>
      <protection locked="0"/>
    </xf>
    <xf numFmtId="4" fontId="3" fillId="0" borderId="8" xfId="0" applyNumberFormat="1" applyFont="1" applyBorder="1" applyAlignment="1" applyProtection="1">
      <alignment horizontal="center"/>
      <protection locked="0"/>
    </xf>
    <xf numFmtId="0" fontId="14" fillId="0" borderId="6" xfId="0" applyFont="1" applyFill="1" applyBorder="1" applyAlignment="1">
      <alignment horizontal="center" wrapText="1"/>
    </xf>
    <xf numFmtId="2" fontId="13" fillId="0" borderId="6" xfId="0" applyNumberFormat="1" applyFont="1" applyFill="1" applyBorder="1" applyAlignment="1">
      <alignment horizontal="center" wrapText="1"/>
    </xf>
    <xf numFmtId="1" fontId="15" fillId="0" borderId="6" xfId="0" applyNumberFormat="1" applyFont="1" applyFill="1" applyBorder="1" applyAlignment="1">
      <alignment horizontal="right" vertical="center" wrapText="1"/>
    </xf>
    <xf numFmtId="1" fontId="13" fillId="0" borderId="6" xfId="0" applyNumberFormat="1" applyFont="1" applyFill="1" applyBorder="1" applyAlignment="1" applyProtection="1">
      <alignment horizontal="right" wrapText="1"/>
      <protection locked="0"/>
    </xf>
    <xf numFmtId="1" fontId="13" fillId="0" borderId="5" xfId="0" applyNumberFormat="1" applyFont="1" applyFill="1" applyBorder="1" applyAlignment="1" applyProtection="1">
      <alignment horizontal="right" wrapText="1"/>
      <protection locked="0"/>
    </xf>
    <xf numFmtId="1" fontId="13" fillId="0" borderId="5" xfId="0" applyNumberFormat="1" applyFont="1" applyBorder="1" applyAlignment="1" applyProtection="1">
      <alignment horizontal="right" wrapText="1"/>
      <protection locked="0"/>
    </xf>
    <xf numFmtId="1" fontId="14" fillId="0" borderId="5" xfId="0" applyNumberFormat="1" applyFont="1" applyBorder="1" applyAlignment="1" applyProtection="1">
      <alignment horizontal="right" wrapText="1"/>
      <protection locked="0"/>
    </xf>
    <xf numFmtId="3" fontId="3" fillId="0" borderId="6" xfId="0" applyNumberFormat="1" applyFont="1" applyFill="1" applyBorder="1" applyAlignment="1">
      <alignment horizontal="center" wrapText="1"/>
    </xf>
    <xf numFmtId="1" fontId="9" fillId="0" borderId="5" xfId="0" applyNumberFormat="1" applyFont="1" applyBorder="1" applyAlignment="1">
      <alignment horizontal="center"/>
    </xf>
    <xf numFmtId="1" fontId="3" fillId="0" borderId="5" xfId="0" applyNumberFormat="1" applyFont="1" applyBorder="1" applyAlignment="1">
      <alignment horizontal="center"/>
    </xf>
    <xf numFmtId="164" fontId="3" fillId="0" borderId="6" xfId="0" applyNumberFormat="1" applyFont="1" applyFill="1" applyBorder="1" applyAlignment="1" applyProtection="1">
      <alignment horizontal="center"/>
      <protection locked="0"/>
    </xf>
    <xf numFmtId="164" fontId="3" fillId="0" borderId="5" xfId="0" applyNumberFormat="1" applyFont="1" applyFill="1" applyBorder="1" applyAlignment="1" applyProtection="1">
      <alignment horizontal="center"/>
      <protection locked="0"/>
    </xf>
    <xf numFmtId="164" fontId="3" fillId="0" borderId="5" xfId="0" applyNumberFormat="1" applyFont="1" applyBorder="1" applyAlignment="1" applyProtection="1">
      <alignment horizontal="center"/>
      <protection locked="0"/>
    </xf>
    <xf numFmtId="1" fontId="13" fillId="0" borderId="6" xfId="0" applyNumberFormat="1" applyFont="1" applyFill="1" applyBorder="1" applyAlignment="1" applyProtection="1">
      <alignment horizontal="center" wrapText="1"/>
      <protection locked="0"/>
    </xf>
    <xf numFmtId="1" fontId="8" fillId="0" borderId="6" xfId="0" applyNumberFormat="1" applyFont="1" applyBorder="1" applyAlignment="1" applyProtection="1">
      <alignment horizontal="center"/>
      <protection locked="0"/>
    </xf>
    <xf numFmtId="1" fontId="8" fillId="0" borderId="5" xfId="0" applyNumberFormat="1" applyFont="1" applyBorder="1" applyAlignment="1" applyProtection="1">
      <alignment horizontal="center"/>
      <protection locked="0"/>
    </xf>
    <xf numFmtId="1" fontId="3" fillId="0" borderId="5" xfId="0" applyNumberFormat="1" applyFont="1" applyBorder="1" applyAlignment="1" applyProtection="1">
      <alignment horizontal="center"/>
      <protection locked="0"/>
    </xf>
    <xf numFmtId="1" fontId="9" fillId="0" borderId="5" xfId="0" applyNumberFormat="1" applyFont="1" applyBorder="1" applyAlignment="1" applyProtection="1">
      <alignment horizontal="center"/>
      <protection locked="0"/>
    </xf>
    <xf numFmtId="1" fontId="3" fillId="4" borderId="5" xfId="0" applyNumberFormat="1" applyFont="1" applyFill="1" applyBorder="1" applyAlignment="1">
      <alignment horizontal="center"/>
    </xf>
    <xf numFmtId="164" fontId="13" fillId="0" borderId="6" xfId="0" applyNumberFormat="1" applyFont="1" applyFill="1" applyBorder="1" applyAlignment="1" applyProtection="1">
      <alignment horizontal="center" wrapText="1"/>
      <protection locked="0"/>
    </xf>
    <xf numFmtId="164" fontId="3" fillId="0" borderId="5" xfId="0" applyNumberFormat="1" applyFont="1" applyFill="1" applyBorder="1" applyAlignment="1" applyProtection="1">
      <alignment horizontal="center" wrapText="1"/>
      <protection locked="0"/>
    </xf>
    <xf numFmtId="0" fontId="2" fillId="3" borderId="1" xfId="0" applyFont="1" applyFill="1" applyBorder="1" applyAlignment="1" applyProtection="1">
      <alignment horizontal="center" vertical="center"/>
      <protection locked="0"/>
    </xf>
    <xf numFmtId="0" fontId="2" fillId="3" borderId="1" xfId="0" applyFont="1" applyFill="1" applyBorder="1" applyAlignment="1" applyProtection="1">
      <alignment horizontal="center" vertical="center" wrapText="1"/>
      <protection locked="0"/>
    </xf>
    <xf numFmtId="0" fontId="2" fillId="3" borderId="10" xfId="0" applyFont="1" applyFill="1" applyBorder="1" applyAlignment="1" applyProtection="1">
      <alignment horizontal="center" vertical="center" wrapText="1"/>
      <protection locked="0"/>
    </xf>
    <xf numFmtId="4" fontId="3" fillId="2" borderId="0" xfId="0" applyNumberFormat="1" applyFont="1" applyFill="1" applyBorder="1" applyProtection="1">
      <protection locked="0"/>
    </xf>
    <xf numFmtId="0" fontId="2" fillId="3" borderId="11" xfId="0" applyFont="1" applyFill="1" applyBorder="1" applyAlignment="1" applyProtection="1">
      <alignment horizontal="center" vertical="center"/>
      <protection locked="0"/>
    </xf>
    <xf numFmtId="0" fontId="2" fillId="3" borderId="12" xfId="0" applyFont="1" applyFill="1" applyBorder="1" applyAlignment="1" applyProtection="1">
      <alignment horizontal="center" vertical="center"/>
      <protection locked="0"/>
    </xf>
    <xf numFmtId="0" fontId="2" fillId="3" borderId="13" xfId="0" applyFont="1" applyFill="1" applyBorder="1" applyAlignment="1" applyProtection="1">
      <alignment horizontal="center" vertical="center" wrapText="1"/>
      <protection locked="0"/>
    </xf>
    <xf numFmtId="10" fontId="3" fillId="0" borderId="5" xfId="2" applyNumberFormat="1" applyFont="1" applyBorder="1" applyAlignment="1" applyProtection="1">
      <alignment horizontal="right"/>
      <protection locked="0"/>
    </xf>
    <xf numFmtId="10" fontId="3" fillId="0" borderId="6" xfId="2" applyNumberFormat="1" applyFont="1" applyBorder="1" applyAlignment="1" applyProtection="1">
      <alignment horizontal="right"/>
      <protection locked="0"/>
    </xf>
    <xf numFmtId="4" fontId="17" fillId="7" borderId="5" xfId="0" applyNumberFormat="1" applyFont="1" applyFill="1" applyBorder="1" applyAlignment="1" applyProtection="1">
      <alignment horizontal="center"/>
      <protection locked="0"/>
    </xf>
    <xf numFmtId="4" fontId="17" fillId="7" borderId="14" xfId="0" applyNumberFormat="1" applyFont="1" applyFill="1" applyBorder="1" applyAlignment="1" applyProtection="1">
      <alignment horizontal="center"/>
      <protection locked="0"/>
    </xf>
    <xf numFmtId="4" fontId="4" fillId="0" borderId="0" xfId="0" applyNumberFormat="1" applyFont="1"/>
    <xf numFmtId="4" fontId="3" fillId="0" borderId="0" xfId="0" applyNumberFormat="1" applyFont="1" applyAlignment="1" applyProtection="1">
      <alignment horizontal="center"/>
      <protection locked="0"/>
    </xf>
    <xf numFmtId="0" fontId="5" fillId="6" borderId="2" xfId="0" applyFont="1" applyFill="1" applyBorder="1" applyAlignment="1">
      <alignment horizontal="center" wrapText="1"/>
    </xf>
    <xf numFmtId="0" fontId="5" fillId="6" borderId="3" xfId="0" applyFont="1" applyFill="1" applyBorder="1" applyAlignment="1">
      <alignment horizontal="center" wrapText="1"/>
    </xf>
    <xf numFmtId="0" fontId="5" fillId="6" borderId="4" xfId="0" applyFont="1" applyFill="1" applyBorder="1" applyAlignment="1">
      <alignment horizontal="center" wrapText="1"/>
    </xf>
    <xf numFmtId="0" fontId="2" fillId="3" borderId="1" xfId="0" applyFont="1" applyFill="1" applyBorder="1" applyAlignment="1" applyProtection="1">
      <alignment horizontal="center" vertical="center" wrapText="1"/>
      <protection locked="0"/>
    </xf>
    <xf numFmtId="0" fontId="2" fillId="3" borderId="10" xfId="0" applyFont="1" applyFill="1" applyBorder="1" applyAlignment="1" applyProtection="1">
      <alignment horizontal="center" vertical="center" wrapText="1"/>
      <protection locked="0"/>
    </xf>
    <xf numFmtId="0" fontId="2" fillId="3" borderId="2" xfId="0" applyFont="1" applyFill="1" applyBorder="1" applyAlignment="1" applyProtection="1">
      <alignment horizontal="center" vertical="top"/>
      <protection locked="0"/>
    </xf>
    <xf numFmtId="0" fontId="2" fillId="3" borderId="3" xfId="0" applyFont="1" applyFill="1" applyBorder="1" applyAlignment="1" applyProtection="1">
      <alignment horizontal="center" vertical="top"/>
      <protection locked="0"/>
    </xf>
    <xf numFmtId="0" fontId="2" fillId="3" borderId="4" xfId="0" applyFont="1" applyFill="1" applyBorder="1" applyAlignment="1" applyProtection="1">
      <alignment horizontal="center" vertical="top"/>
      <protection locked="0"/>
    </xf>
    <xf numFmtId="3" fontId="2" fillId="3" borderId="1" xfId="0" applyNumberFormat="1" applyFont="1" applyFill="1" applyBorder="1" applyAlignment="1">
      <alignment horizontal="center" vertical="center" wrapText="1"/>
    </xf>
    <xf numFmtId="3" fontId="2" fillId="3" borderId="10" xfId="0" applyNumberFormat="1"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8" fillId="0" borderId="8"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8"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2" fillId="2" borderId="0" xfId="0" applyFont="1" applyFill="1" applyBorder="1" applyAlignment="1" applyProtection="1">
      <alignment horizontal="left" vertical="top"/>
      <protection locked="0"/>
    </xf>
    <xf numFmtId="0" fontId="2" fillId="3" borderId="1" xfId="0" applyFont="1" applyFill="1" applyBorder="1" applyAlignment="1" applyProtection="1">
      <alignment horizontal="center" vertical="center"/>
      <protection locked="0"/>
    </xf>
    <xf numFmtId="0" fontId="2" fillId="3" borderId="10" xfId="0" applyFont="1" applyFill="1" applyBorder="1" applyAlignment="1" applyProtection="1">
      <alignment horizontal="center" vertical="center"/>
      <protection locked="0"/>
    </xf>
    <xf numFmtId="0" fontId="7" fillId="3" borderId="1" xfId="0" applyFont="1" applyFill="1" applyBorder="1" applyAlignment="1">
      <alignment horizontal="center" vertical="center" wrapText="1"/>
    </xf>
    <xf numFmtId="0" fontId="7" fillId="3" borderId="10"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2" fillId="2" borderId="0" xfId="0" applyFont="1" applyFill="1" applyBorder="1" applyAlignment="1" applyProtection="1">
      <alignment horizontal="center" vertical="top" wrapText="1"/>
      <protection locked="0"/>
    </xf>
    <xf numFmtId="0" fontId="2" fillId="2" borderId="0" xfId="0" applyFont="1" applyFill="1" applyBorder="1" applyAlignment="1" applyProtection="1">
      <alignment horizontal="center" vertical="top"/>
      <protection locked="0"/>
    </xf>
    <xf numFmtId="0" fontId="2" fillId="3" borderId="1" xfId="0" applyFont="1" applyFill="1" applyBorder="1" applyAlignment="1" applyProtection="1">
      <alignment horizontal="left"/>
      <protection locked="0"/>
    </xf>
    <xf numFmtId="0" fontId="2" fillId="3" borderId="10" xfId="0" applyFont="1" applyFill="1" applyBorder="1" applyAlignment="1" applyProtection="1">
      <alignment horizontal="left"/>
      <protection locked="0"/>
    </xf>
    <xf numFmtId="0" fontId="2" fillId="3" borderId="1" xfId="0" applyFont="1" applyFill="1" applyBorder="1" applyAlignment="1">
      <alignment horizontal="center" vertical="center" wrapText="1"/>
    </xf>
    <xf numFmtId="0" fontId="2" fillId="3" borderId="10" xfId="0" applyFont="1" applyFill="1" applyBorder="1" applyAlignment="1">
      <alignment horizontal="center" vertical="center" wrapText="1"/>
    </xf>
  </cellXfs>
  <cellStyles count="3">
    <cellStyle name="Normaallaad" xfId="0" builtinId="0"/>
    <cellStyle name="Normal_Sheet1" xfId="1" xr:uid="{00000000-0005-0000-0000-000001000000}"/>
    <cellStyle name="Prots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48"/>
  <sheetViews>
    <sheetView tabSelected="1" zoomScale="60" zoomScaleNormal="60" workbookViewId="0">
      <selection activeCell="Q9" sqref="Q9"/>
    </sheetView>
  </sheetViews>
  <sheetFormatPr defaultColWidth="8.77734375" defaultRowHeight="18" x14ac:dyDescent="0.35"/>
  <cols>
    <col min="1" max="1" width="4" style="70" customWidth="1"/>
    <col min="2" max="2" width="18.5546875" style="4" customWidth="1"/>
    <col min="3" max="3" width="22.77734375" style="4" customWidth="1"/>
    <col min="4" max="4" width="24" style="4" customWidth="1"/>
    <col min="5" max="5" width="17.77734375" style="4" customWidth="1"/>
    <col min="6" max="6" width="12" style="4" customWidth="1"/>
    <col min="7" max="7" width="45.44140625" style="4" bestFit="1" customWidth="1"/>
    <col min="8" max="8" width="32" style="4" customWidth="1"/>
    <col min="9" max="9" width="11.44140625" style="4" customWidth="1"/>
    <col min="10" max="10" width="26.77734375" style="4" customWidth="1"/>
    <col min="11" max="11" width="22.44140625" style="4" customWidth="1"/>
    <col min="12" max="12" width="19.77734375" style="4" customWidth="1"/>
    <col min="13" max="13" width="22.44140625" style="4" customWidth="1"/>
    <col min="14" max="17" width="22.21875" style="4" customWidth="1"/>
    <col min="18" max="18" width="34.6640625" style="4" customWidth="1"/>
    <col min="19" max="20" width="15.5546875" style="4" customWidth="1"/>
    <col min="21" max="21" width="5" style="4" customWidth="1"/>
    <col min="22" max="22" width="8" style="4" customWidth="1"/>
    <col min="23" max="23" width="10.21875" style="4" customWidth="1"/>
    <col min="24" max="24" width="10.77734375" style="4" customWidth="1"/>
    <col min="25" max="25" width="12.5546875" style="4" customWidth="1"/>
    <col min="26" max="16384" width="8.77734375" style="4"/>
  </cols>
  <sheetData>
    <row r="1" spans="1:25" x14ac:dyDescent="0.35">
      <c r="A1" s="134" t="s">
        <v>101</v>
      </c>
      <c r="B1" s="134"/>
      <c r="C1" s="1"/>
      <c r="D1" s="1"/>
      <c r="E1" s="1"/>
      <c r="F1" s="1"/>
      <c r="G1" s="1"/>
      <c r="H1" s="1"/>
      <c r="I1" s="1"/>
      <c r="J1" s="1"/>
      <c r="K1" s="2"/>
      <c r="L1" s="2"/>
      <c r="M1" s="3"/>
      <c r="N1" s="3"/>
      <c r="O1" s="3"/>
      <c r="P1" s="3"/>
      <c r="Q1" s="3"/>
      <c r="S1" s="140" t="s">
        <v>102</v>
      </c>
      <c r="T1" s="141"/>
      <c r="U1" s="141"/>
      <c r="V1" s="141"/>
      <c r="W1" s="141"/>
      <c r="X1" s="141"/>
      <c r="Y1" s="141"/>
    </row>
    <row r="2" spans="1:25" x14ac:dyDescent="0.35">
      <c r="A2" s="5"/>
      <c r="B2" s="6"/>
      <c r="C2" s="6"/>
      <c r="D2" s="6"/>
      <c r="E2" s="6"/>
      <c r="F2" s="6"/>
      <c r="G2" s="6"/>
      <c r="H2" s="6"/>
      <c r="I2" s="6"/>
      <c r="J2" s="7"/>
      <c r="K2" s="7"/>
      <c r="L2" s="7"/>
      <c r="M2" s="8"/>
      <c r="N2" s="9"/>
      <c r="O2" s="9"/>
      <c r="P2" s="9"/>
      <c r="Q2" s="9"/>
      <c r="S2" s="141"/>
      <c r="T2" s="141"/>
      <c r="U2" s="141"/>
      <c r="V2" s="141"/>
      <c r="W2" s="141"/>
      <c r="X2" s="141"/>
      <c r="Y2" s="141"/>
    </row>
    <row r="3" spans="1:25" x14ac:dyDescent="0.35">
      <c r="A3" s="10" t="s">
        <v>0</v>
      </c>
      <c r="B3" s="11"/>
      <c r="C3" s="11"/>
      <c r="D3" s="11"/>
      <c r="E3" s="11"/>
      <c r="F3" s="11"/>
      <c r="G3" s="7"/>
      <c r="H3" s="7"/>
      <c r="I3" s="7"/>
      <c r="J3" s="7"/>
      <c r="K3" s="12"/>
      <c r="L3" s="13"/>
      <c r="M3" s="13"/>
      <c r="N3" s="14"/>
      <c r="O3" s="14"/>
      <c r="P3" s="14"/>
      <c r="Q3" s="14"/>
      <c r="S3" s="141"/>
      <c r="T3" s="141"/>
      <c r="U3" s="141"/>
      <c r="V3" s="141"/>
      <c r="W3" s="141"/>
      <c r="X3" s="141"/>
      <c r="Y3" s="141"/>
    </row>
    <row r="4" spans="1:25" ht="18.600000000000001" thickBot="1" x14ac:dyDescent="0.4">
      <c r="A4" s="15"/>
      <c r="B4" s="7"/>
      <c r="C4" s="16"/>
      <c r="D4" s="7"/>
      <c r="E4" s="7"/>
      <c r="F4" s="7"/>
      <c r="G4" s="7"/>
      <c r="H4" s="7"/>
      <c r="I4" s="7"/>
      <c r="J4" s="7"/>
      <c r="K4" s="12"/>
      <c r="L4" s="13"/>
      <c r="M4" s="13"/>
      <c r="N4" s="14"/>
      <c r="O4" s="14"/>
      <c r="P4" s="14"/>
      <c r="Q4" s="14"/>
      <c r="S4" s="141"/>
      <c r="T4" s="141"/>
      <c r="U4" s="141"/>
      <c r="V4" s="141"/>
      <c r="W4" s="141"/>
      <c r="X4" s="141"/>
      <c r="Y4" s="141"/>
    </row>
    <row r="5" spans="1:25" s="17" customFormat="1" ht="14.25" customHeight="1" thickBot="1" x14ac:dyDescent="0.35">
      <c r="A5" s="135" t="s">
        <v>16</v>
      </c>
      <c r="B5" s="135" t="s">
        <v>1</v>
      </c>
      <c r="C5" s="137" t="s">
        <v>2</v>
      </c>
      <c r="D5" s="137" t="s">
        <v>17</v>
      </c>
      <c r="E5" s="137" t="s">
        <v>3</v>
      </c>
      <c r="F5" s="137" t="s">
        <v>4</v>
      </c>
      <c r="G5" s="142" t="s">
        <v>5</v>
      </c>
      <c r="H5" s="137" t="s">
        <v>103</v>
      </c>
      <c r="I5" s="120" t="s">
        <v>7</v>
      </c>
      <c r="J5" s="120" t="s">
        <v>104</v>
      </c>
      <c r="K5" s="125" t="s">
        <v>69</v>
      </c>
      <c r="L5" s="127" t="s">
        <v>10</v>
      </c>
      <c r="M5" s="144" t="s">
        <v>71</v>
      </c>
      <c r="N5" s="120" t="s">
        <v>11</v>
      </c>
      <c r="O5" s="104"/>
      <c r="P5" s="108"/>
      <c r="Q5" s="105"/>
      <c r="S5" s="120" t="s">
        <v>6</v>
      </c>
      <c r="T5" s="120" t="s">
        <v>70</v>
      </c>
      <c r="U5" s="122" t="s">
        <v>8</v>
      </c>
      <c r="V5" s="123"/>
      <c r="W5" s="123"/>
      <c r="X5" s="124"/>
      <c r="Y5" s="135" t="s">
        <v>9</v>
      </c>
    </row>
    <row r="6" spans="1:25" s="18" customFormat="1" ht="48.6" customHeight="1" thickBot="1" x14ac:dyDescent="0.35">
      <c r="A6" s="136"/>
      <c r="B6" s="136"/>
      <c r="C6" s="138"/>
      <c r="D6" s="138"/>
      <c r="E6" s="138"/>
      <c r="F6" s="138"/>
      <c r="G6" s="143"/>
      <c r="H6" s="138"/>
      <c r="I6" s="121"/>
      <c r="J6" s="121"/>
      <c r="K6" s="126"/>
      <c r="L6" s="128"/>
      <c r="M6" s="145"/>
      <c r="N6" s="121"/>
      <c r="O6" s="109" t="s">
        <v>143</v>
      </c>
      <c r="P6" s="110" t="s">
        <v>142</v>
      </c>
      <c r="Q6" s="106" t="s">
        <v>144</v>
      </c>
      <c r="S6" s="121"/>
      <c r="T6" s="121"/>
      <c r="U6" s="19" t="s">
        <v>12</v>
      </c>
      <c r="V6" s="19" t="s">
        <v>13</v>
      </c>
      <c r="W6" s="20" t="s">
        <v>14</v>
      </c>
      <c r="X6" s="19" t="s">
        <v>15</v>
      </c>
      <c r="Y6" s="136"/>
    </row>
    <row r="7" spans="1:25" s="18" customFormat="1" ht="52.2" x14ac:dyDescent="0.3">
      <c r="A7" s="21">
        <v>1</v>
      </c>
      <c r="B7" s="22" t="s">
        <v>18</v>
      </c>
      <c r="C7" s="139" t="s">
        <v>19</v>
      </c>
      <c r="D7" s="130">
        <v>5</v>
      </c>
      <c r="E7" s="23" t="s">
        <v>25</v>
      </c>
      <c r="F7" s="139" t="s">
        <v>21</v>
      </c>
      <c r="G7" s="73" t="s">
        <v>105</v>
      </c>
      <c r="H7" s="85"/>
      <c r="I7" s="102">
        <v>0.2</v>
      </c>
      <c r="J7" s="96">
        <v>4740184512000</v>
      </c>
      <c r="K7" s="90">
        <v>450</v>
      </c>
      <c r="L7" s="83">
        <v>1.1200000000000001</v>
      </c>
      <c r="M7" s="84">
        <f>L7/I7</f>
        <v>5.6000000000000005</v>
      </c>
      <c r="N7" s="24">
        <f>SUM(K7*M7)</f>
        <v>2520.0000000000005</v>
      </c>
      <c r="O7" s="113">
        <v>1.1200000000000001</v>
      </c>
      <c r="P7" s="114">
        <v>5.6000000000000005</v>
      </c>
      <c r="Q7" s="112">
        <f>O7/L7-1</f>
        <v>0</v>
      </c>
      <c r="R7" s="116"/>
      <c r="S7" s="25"/>
      <c r="T7" s="25"/>
      <c r="U7" s="26"/>
      <c r="V7" s="26"/>
      <c r="W7" s="27"/>
      <c r="X7" s="26"/>
      <c r="Y7" s="28"/>
    </row>
    <row r="8" spans="1:25" s="33" customFormat="1" ht="52.2" x14ac:dyDescent="0.3">
      <c r="A8" s="29">
        <v>2</v>
      </c>
      <c r="B8" s="30" t="s">
        <v>22</v>
      </c>
      <c r="C8" s="133"/>
      <c r="D8" s="130"/>
      <c r="E8" s="31" t="s">
        <v>20</v>
      </c>
      <c r="F8" s="139"/>
      <c r="G8" s="74" t="s">
        <v>106</v>
      </c>
      <c r="H8" s="85"/>
      <c r="I8" s="93">
        <v>2</v>
      </c>
      <c r="J8" s="97">
        <v>4740184520173</v>
      </c>
      <c r="K8" s="32">
        <v>3400</v>
      </c>
      <c r="L8" s="80">
        <v>7.99</v>
      </c>
      <c r="M8" s="84">
        <f>L8/I8</f>
        <v>3.9950000000000001</v>
      </c>
      <c r="N8" s="24">
        <f t="shared" ref="N8:N43" si="0">SUM(K8*M8)</f>
        <v>13583</v>
      </c>
      <c r="O8" s="113">
        <v>9.1999999999999993</v>
      </c>
      <c r="P8" s="114">
        <v>4.5999999999999996</v>
      </c>
      <c r="Q8" s="111">
        <f t="shared" ref="Q8:Q43" si="1">O8/L8-1</f>
        <v>0.15143929912390486</v>
      </c>
      <c r="R8" s="116"/>
      <c r="S8" s="34"/>
      <c r="T8" s="34"/>
      <c r="U8" s="35"/>
      <c r="V8" s="36"/>
      <c r="W8" s="36"/>
      <c r="X8" s="36"/>
      <c r="Y8" s="37"/>
    </row>
    <row r="9" spans="1:25" s="33" customFormat="1" ht="52.2" x14ac:dyDescent="0.3">
      <c r="A9" s="29">
        <v>3</v>
      </c>
      <c r="B9" s="30" t="s">
        <v>24</v>
      </c>
      <c r="C9" s="132" t="s">
        <v>23</v>
      </c>
      <c r="D9" s="130"/>
      <c r="E9" s="38" t="s">
        <v>25</v>
      </c>
      <c r="F9" s="139"/>
      <c r="G9" s="74" t="s">
        <v>107</v>
      </c>
      <c r="H9" s="86"/>
      <c r="I9" s="93">
        <v>0.2</v>
      </c>
      <c r="J9" s="97">
        <v>4740184520029</v>
      </c>
      <c r="K9" s="32">
        <v>160</v>
      </c>
      <c r="L9" s="80">
        <v>1.1200000000000001</v>
      </c>
      <c r="M9" s="84">
        <f t="shared" ref="M9:M43" si="2">L9/I9</f>
        <v>5.6000000000000005</v>
      </c>
      <c r="N9" s="24">
        <f t="shared" si="0"/>
        <v>896.00000000000011</v>
      </c>
      <c r="O9" s="113">
        <v>1.1200000000000001</v>
      </c>
      <c r="P9" s="114">
        <v>5.6000000000000005</v>
      </c>
      <c r="Q9" s="111">
        <f t="shared" si="1"/>
        <v>0</v>
      </c>
      <c r="R9" s="116"/>
      <c r="S9" s="34"/>
      <c r="T9" s="34"/>
      <c r="U9" s="35"/>
      <c r="V9" s="36"/>
      <c r="W9" s="36"/>
      <c r="X9" s="36"/>
      <c r="Y9" s="37"/>
    </row>
    <row r="10" spans="1:25" s="33" customFormat="1" ht="52.2" x14ac:dyDescent="0.3">
      <c r="A10" s="29">
        <v>4</v>
      </c>
      <c r="B10" s="30" t="s">
        <v>26</v>
      </c>
      <c r="C10" s="133"/>
      <c r="D10" s="130"/>
      <c r="E10" s="31" t="s">
        <v>20</v>
      </c>
      <c r="F10" s="139"/>
      <c r="G10" s="75" t="s">
        <v>108</v>
      </c>
      <c r="H10" s="87"/>
      <c r="I10" s="94">
        <v>2</v>
      </c>
      <c r="J10" s="98">
        <v>4740184520128</v>
      </c>
      <c r="K10" s="39">
        <v>1800</v>
      </c>
      <c r="L10" s="52">
        <v>7.84</v>
      </c>
      <c r="M10" s="84">
        <f t="shared" si="2"/>
        <v>3.92</v>
      </c>
      <c r="N10" s="24">
        <f t="shared" si="0"/>
        <v>7056</v>
      </c>
      <c r="O10" s="113">
        <v>8.98</v>
      </c>
      <c r="P10" s="114">
        <v>4.49</v>
      </c>
      <c r="Q10" s="111">
        <f t="shared" si="1"/>
        <v>0.14540816326530615</v>
      </c>
      <c r="R10" s="116"/>
      <c r="S10" s="40"/>
      <c r="T10" s="40"/>
      <c r="U10" s="41"/>
      <c r="V10" s="42"/>
      <c r="W10" s="42"/>
      <c r="X10" s="42"/>
      <c r="Y10" s="43"/>
    </row>
    <row r="11" spans="1:25" s="33" customFormat="1" ht="52.2" x14ac:dyDescent="0.3">
      <c r="A11" s="29">
        <v>5</v>
      </c>
      <c r="B11" s="30" t="s">
        <v>73</v>
      </c>
      <c r="C11" s="132" t="s">
        <v>72</v>
      </c>
      <c r="D11" s="130"/>
      <c r="E11" s="31" t="s">
        <v>25</v>
      </c>
      <c r="F11" s="139"/>
      <c r="G11" s="71" t="s">
        <v>109</v>
      </c>
      <c r="H11" s="87"/>
      <c r="I11" s="94">
        <v>0.2</v>
      </c>
      <c r="J11" s="91">
        <v>4740184600394</v>
      </c>
      <c r="K11" s="39">
        <v>300</v>
      </c>
      <c r="L11" s="52">
        <v>1.29</v>
      </c>
      <c r="M11" s="84">
        <f t="shared" si="2"/>
        <v>6.45</v>
      </c>
      <c r="N11" s="24">
        <f t="shared" si="0"/>
        <v>1935</v>
      </c>
      <c r="O11" s="113">
        <v>1.29</v>
      </c>
      <c r="P11" s="114">
        <v>6.45</v>
      </c>
      <c r="Q11" s="111">
        <f t="shared" si="1"/>
        <v>0</v>
      </c>
      <c r="R11" s="116"/>
      <c r="S11" s="40"/>
      <c r="T11" s="40"/>
      <c r="U11" s="41"/>
      <c r="V11" s="42"/>
      <c r="W11" s="42"/>
      <c r="X11" s="42"/>
      <c r="Y11" s="43"/>
    </row>
    <row r="12" spans="1:25" s="33" customFormat="1" ht="52.2" x14ac:dyDescent="0.3">
      <c r="A12" s="29">
        <v>6</v>
      </c>
      <c r="B12" s="30" t="s">
        <v>74</v>
      </c>
      <c r="C12" s="133"/>
      <c r="D12" s="130"/>
      <c r="E12" s="31" t="s">
        <v>20</v>
      </c>
      <c r="F12" s="139"/>
      <c r="G12" s="47" t="s">
        <v>110</v>
      </c>
      <c r="H12" s="87"/>
      <c r="I12" s="94">
        <v>2</v>
      </c>
      <c r="J12" s="92">
        <v>4740184600486</v>
      </c>
      <c r="K12" s="39">
        <v>4100</v>
      </c>
      <c r="L12" s="52">
        <v>7.99</v>
      </c>
      <c r="M12" s="84">
        <f t="shared" si="2"/>
        <v>3.9950000000000001</v>
      </c>
      <c r="N12" s="24">
        <f t="shared" si="0"/>
        <v>16379.5</v>
      </c>
      <c r="O12" s="113">
        <v>9.56</v>
      </c>
      <c r="P12" s="114">
        <v>4.78</v>
      </c>
      <c r="Q12" s="111">
        <f t="shared" si="1"/>
        <v>0.19649561952440564</v>
      </c>
      <c r="R12" s="116"/>
      <c r="S12" s="40"/>
      <c r="T12" s="40"/>
      <c r="U12" s="41"/>
      <c r="V12" s="42"/>
      <c r="W12" s="42"/>
      <c r="X12" s="42"/>
      <c r="Y12" s="43"/>
    </row>
    <row r="13" spans="1:25" s="33" customFormat="1" ht="52.2" x14ac:dyDescent="0.3">
      <c r="A13" s="29">
        <v>7</v>
      </c>
      <c r="B13" s="30" t="s">
        <v>27</v>
      </c>
      <c r="C13" s="132" t="s">
        <v>28</v>
      </c>
      <c r="D13" s="130"/>
      <c r="E13" s="31" t="s">
        <v>25</v>
      </c>
      <c r="F13" s="139"/>
      <c r="G13" s="71" t="s">
        <v>111</v>
      </c>
      <c r="H13" s="88"/>
      <c r="I13" s="95">
        <v>0.2</v>
      </c>
      <c r="J13" s="91">
        <v>4740184602473</v>
      </c>
      <c r="K13" s="39">
        <v>200</v>
      </c>
      <c r="L13" s="52">
        <v>1.08</v>
      </c>
      <c r="M13" s="84">
        <f t="shared" si="2"/>
        <v>5.4</v>
      </c>
      <c r="N13" s="24">
        <f t="shared" si="0"/>
        <v>1080</v>
      </c>
      <c r="O13" s="113">
        <v>1.08</v>
      </c>
      <c r="P13" s="114">
        <v>5.4</v>
      </c>
      <c r="Q13" s="111">
        <f t="shared" si="1"/>
        <v>0</v>
      </c>
      <c r="R13" s="116"/>
      <c r="S13" s="44"/>
      <c r="T13" s="44"/>
      <c r="U13" s="42"/>
      <c r="V13" s="42"/>
      <c r="W13" s="42"/>
      <c r="X13" s="42"/>
      <c r="Y13" s="45"/>
    </row>
    <row r="14" spans="1:25" s="33" customFormat="1" ht="52.2" x14ac:dyDescent="0.3">
      <c r="A14" s="29">
        <v>8</v>
      </c>
      <c r="B14" s="30" t="s">
        <v>29</v>
      </c>
      <c r="C14" s="133"/>
      <c r="D14" s="130"/>
      <c r="E14" s="46" t="s">
        <v>20</v>
      </c>
      <c r="F14" s="139"/>
      <c r="G14" s="75" t="s">
        <v>112</v>
      </c>
      <c r="H14" s="88"/>
      <c r="I14" s="95">
        <v>2</v>
      </c>
      <c r="J14" s="98">
        <v>4740184602497</v>
      </c>
      <c r="K14" s="39">
        <v>9000</v>
      </c>
      <c r="L14" s="52">
        <v>7.63</v>
      </c>
      <c r="M14" s="84">
        <f t="shared" si="2"/>
        <v>3.8149999999999999</v>
      </c>
      <c r="N14" s="24">
        <f t="shared" si="0"/>
        <v>34335</v>
      </c>
      <c r="O14" s="113">
        <v>8.5399999999999991</v>
      </c>
      <c r="P14" s="114">
        <v>4.2699999999999996</v>
      </c>
      <c r="Q14" s="111">
        <f t="shared" si="1"/>
        <v>0.11926605504587151</v>
      </c>
      <c r="R14" s="116"/>
      <c r="S14" s="40"/>
      <c r="T14" s="40"/>
      <c r="U14" s="42"/>
      <c r="V14" s="42"/>
      <c r="W14" s="42"/>
      <c r="X14" s="42"/>
      <c r="Y14" s="45"/>
    </row>
    <row r="15" spans="1:25" s="33" customFormat="1" ht="52.2" x14ac:dyDescent="0.3">
      <c r="A15" s="29">
        <v>9</v>
      </c>
      <c r="B15" s="30" t="s">
        <v>30</v>
      </c>
      <c r="C15" s="132" t="s">
        <v>31</v>
      </c>
      <c r="D15" s="130"/>
      <c r="E15" s="31" t="s">
        <v>25</v>
      </c>
      <c r="F15" s="139"/>
      <c r="G15" s="47" t="s">
        <v>113</v>
      </c>
      <c r="H15" s="87"/>
      <c r="I15" s="95">
        <v>0.2</v>
      </c>
      <c r="J15" s="92">
        <v>4740184602480</v>
      </c>
      <c r="K15" s="39">
        <v>100</v>
      </c>
      <c r="L15" s="52">
        <v>1.1000000000000001</v>
      </c>
      <c r="M15" s="84">
        <f t="shared" si="2"/>
        <v>5.5</v>
      </c>
      <c r="N15" s="24">
        <f t="shared" si="0"/>
        <v>550</v>
      </c>
      <c r="O15" s="113">
        <v>1.27</v>
      </c>
      <c r="P15" s="114">
        <v>6.35</v>
      </c>
      <c r="Q15" s="111">
        <f t="shared" si="1"/>
        <v>0.15454545454545454</v>
      </c>
      <c r="R15" s="116"/>
      <c r="S15" s="48"/>
      <c r="T15" s="48"/>
      <c r="U15" s="42"/>
      <c r="V15" s="42"/>
      <c r="W15" s="42"/>
      <c r="X15" s="42"/>
      <c r="Y15" s="45"/>
    </row>
    <row r="16" spans="1:25" s="33" customFormat="1" ht="52.2" x14ac:dyDescent="0.3">
      <c r="A16" s="29">
        <v>10</v>
      </c>
      <c r="B16" s="30" t="s">
        <v>75</v>
      </c>
      <c r="C16" s="133"/>
      <c r="D16" s="130"/>
      <c r="E16" s="31" t="s">
        <v>20</v>
      </c>
      <c r="F16" s="139"/>
      <c r="G16" s="75" t="s">
        <v>114</v>
      </c>
      <c r="H16" s="88"/>
      <c r="I16" s="95">
        <v>2</v>
      </c>
      <c r="J16" s="98">
        <v>4740184602503</v>
      </c>
      <c r="K16" s="39">
        <v>2250</v>
      </c>
      <c r="L16" s="52">
        <v>7.73</v>
      </c>
      <c r="M16" s="84">
        <f t="shared" si="2"/>
        <v>3.8650000000000002</v>
      </c>
      <c r="N16" s="24">
        <f t="shared" si="0"/>
        <v>8696.25</v>
      </c>
      <c r="O16" s="113">
        <v>10.6</v>
      </c>
      <c r="P16" s="114">
        <v>5.3</v>
      </c>
      <c r="Q16" s="111">
        <f t="shared" si="1"/>
        <v>0.37128072445019389</v>
      </c>
      <c r="R16" s="116"/>
      <c r="S16" s="40"/>
      <c r="T16" s="40"/>
      <c r="U16" s="42"/>
      <c r="V16" s="42"/>
      <c r="W16" s="42"/>
      <c r="X16" s="42"/>
      <c r="Y16" s="45"/>
    </row>
    <row r="17" spans="1:25" s="33" customFormat="1" ht="52.2" x14ac:dyDescent="0.3">
      <c r="A17" s="29">
        <v>11</v>
      </c>
      <c r="B17" s="30" t="s">
        <v>76</v>
      </c>
      <c r="C17" s="132" t="s">
        <v>77</v>
      </c>
      <c r="D17" s="130"/>
      <c r="E17" s="31" t="s">
        <v>25</v>
      </c>
      <c r="F17" s="139"/>
      <c r="G17" s="75" t="s">
        <v>115</v>
      </c>
      <c r="H17" s="88"/>
      <c r="I17" s="95">
        <v>0.2</v>
      </c>
      <c r="J17" s="98">
        <v>4740184602329</v>
      </c>
      <c r="K17" s="39">
        <v>10</v>
      </c>
      <c r="L17" s="52">
        <v>1.1200000000000001</v>
      </c>
      <c r="M17" s="84">
        <f t="shared" si="2"/>
        <v>5.6000000000000005</v>
      </c>
      <c r="N17" s="24">
        <f t="shared" si="0"/>
        <v>56.000000000000007</v>
      </c>
      <c r="O17" s="113">
        <v>1.1200000000000001</v>
      </c>
      <c r="P17" s="114">
        <v>5.6000000000000005</v>
      </c>
      <c r="Q17" s="111">
        <f t="shared" si="1"/>
        <v>0</v>
      </c>
      <c r="R17" s="116"/>
      <c r="S17" s="40"/>
      <c r="T17" s="40"/>
      <c r="U17" s="42"/>
      <c r="V17" s="42"/>
      <c r="W17" s="42"/>
      <c r="X17" s="42"/>
      <c r="Y17" s="45"/>
    </row>
    <row r="18" spans="1:25" s="33" customFormat="1" ht="52.2" x14ac:dyDescent="0.3">
      <c r="A18" s="29">
        <v>12</v>
      </c>
      <c r="B18" s="30" t="s">
        <v>78</v>
      </c>
      <c r="C18" s="133"/>
      <c r="D18" s="130"/>
      <c r="E18" s="129" t="s">
        <v>20</v>
      </c>
      <c r="F18" s="139"/>
      <c r="G18" s="75" t="s">
        <v>116</v>
      </c>
      <c r="H18" s="88"/>
      <c r="I18" s="95">
        <v>2</v>
      </c>
      <c r="J18" s="98">
        <v>4740184602404</v>
      </c>
      <c r="K18" s="39">
        <v>3300</v>
      </c>
      <c r="L18" s="52">
        <v>8.18</v>
      </c>
      <c r="M18" s="84">
        <f t="shared" si="2"/>
        <v>4.09</v>
      </c>
      <c r="N18" s="24">
        <f t="shared" si="0"/>
        <v>13497</v>
      </c>
      <c r="O18" s="113">
        <v>9.16</v>
      </c>
      <c r="P18" s="114">
        <v>4.58</v>
      </c>
      <c r="Q18" s="111">
        <f t="shared" si="1"/>
        <v>0.11980440097799527</v>
      </c>
      <c r="R18" s="116"/>
      <c r="S18" s="40"/>
      <c r="T18" s="40"/>
      <c r="U18" s="42"/>
      <c r="V18" s="42"/>
      <c r="W18" s="42"/>
      <c r="X18" s="42"/>
      <c r="Y18" s="45"/>
    </row>
    <row r="19" spans="1:25" s="33" customFormat="1" ht="34.799999999999997" x14ac:dyDescent="0.3">
      <c r="A19" s="29">
        <v>13</v>
      </c>
      <c r="B19" s="30" t="s">
        <v>32</v>
      </c>
      <c r="C19" s="38" t="s">
        <v>33</v>
      </c>
      <c r="D19" s="130"/>
      <c r="E19" s="130"/>
      <c r="F19" s="139"/>
      <c r="G19" s="72" t="s">
        <v>117</v>
      </c>
      <c r="H19" s="87"/>
      <c r="I19" s="94">
        <v>1</v>
      </c>
      <c r="J19" s="99">
        <v>4740184520067</v>
      </c>
      <c r="K19" s="39">
        <v>3600</v>
      </c>
      <c r="L19" s="52">
        <v>3.18</v>
      </c>
      <c r="M19" s="84">
        <f t="shared" si="2"/>
        <v>3.18</v>
      </c>
      <c r="N19" s="24">
        <f t="shared" si="0"/>
        <v>11448</v>
      </c>
      <c r="O19" s="113">
        <v>3.51</v>
      </c>
      <c r="P19" s="114">
        <v>3.51</v>
      </c>
      <c r="Q19" s="111">
        <f t="shared" si="1"/>
        <v>0.10377358490566024</v>
      </c>
      <c r="R19" s="116"/>
      <c r="S19" s="49"/>
      <c r="T19" s="49"/>
      <c r="U19" s="42"/>
      <c r="V19" s="42"/>
      <c r="W19" s="42"/>
      <c r="X19" s="42"/>
      <c r="Y19" s="45"/>
    </row>
    <row r="20" spans="1:25" s="33" customFormat="1" ht="34.799999999999997" x14ac:dyDescent="0.3">
      <c r="A20" s="29">
        <v>14</v>
      </c>
      <c r="B20" s="30" t="s">
        <v>34</v>
      </c>
      <c r="C20" s="38" t="s">
        <v>35</v>
      </c>
      <c r="D20" s="130"/>
      <c r="E20" s="131"/>
      <c r="F20" s="139"/>
      <c r="G20" s="75" t="s">
        <v>121</v>
      </c>
      <c r="H20" s="87"/>
      <c r="I20" s="94">
        <v>3</v>
      </c>
      <c r="J20" s="100">
        <v>4740184520197</v>
      </c>
      <c r="K20" s="39">
        <v>1800</v>
      </c>
      <c r="L20" s="52">
        <v>8.1</v>
      </c>
      <c r="M20" s="84">
        <f t="shared" si="2"/>
        <v>2.6999999999999997</v>
      </c>
      <c r="N20" s="24">
        <f t="shared" si="0"/>
        <v>4859.9999999999991</v>
      </c>
      <c r="O20" s="113">
        <v>8.94</v>
      </c>
      <c r="P20" s="114">
        <v>2.98</v>
      </c>
      <c r="Q20" s="111">
        <f t="shared" si="1"/>
        <v>0.10370370370370363</v>
      </c>
      <c r="R20" s="116"/>
      <c r="S20" s="50"/>
      <c r="T20" s="50"/>
      <c r="U20" s="42"/>
      <c r="V20" s="42"/>
      <c r="W20" s="42"/>
      <c r="X20" s="42"/>
      <c r="Y20" s="45"/>
    </row>
    <row r="21" spans="1:25" s="18" customFormat="1" x14ac:dyDescent="0.3">
      <c r="A21" s="29">
        <v>15</v>
      </c>
      <c r="B21" s="30" t="s">
        <v>37</v>
      </c>
      <c r="C21" s="51" t="s">
        <v>36</v>
      </c>
      <c r="D21" s="130"/>
      <c r="E21" s="31" t="s">
        <v>20</v>
      </c>
      <c r="F21" s="139"/>
      <c r="G21" s="47" t="s">
        <v>118</v>
      </c>
      <c r="H21" s="87"/>
      <c r="I21" s="94">
        <v>2</v>
      </c>
      <c r="J21" s="92">
        <v>4740184600493</v>
      </c>
      <c r="K21" s="39">
        <v>2900</v>
      </c>
      <c r="L21" s="52">
        <v>8.7200000000000006</v>
      </c>
      <c r="M21" s="84">
        <f t="shared" si="2"/>
        <v>4.3600000000000003</v>
      </c>
      <c r="N21" s="24">
        <f t="shared" si="0"/>
        <v>12644.000000000002</v>
      </c>
      <c r="O21" s="113">
        <v>9.2899999999999991</v>
      </c>
      <c r="P21" s="114">
        <v>4.6449999999999996</v>
      </c>
      <c r="Q21" s="111">
        <f t="shared" si="1"/>
        <v>6.5366972477064023E-2</v>
      </c>
      <c r="R21" s="116"/>
      <c r="S21" s="48"/>
      <c r="T21" s="48"/>
      <c r="U21" s="53"/>
      <c r="V21" s="53"/>
      <c r="W21" s="53"/>
      <c r="X21" s="53"/>
      <c r="Y21" s="54"/>
    </row>
    <row r="22" spans="1:25" s="33" customFormat="1" x14ac:dyDescent="0.3">
      <c r="A22" s="29">
        <v>16</v>
      </c>
      <c r="B22" s="30" t="s">
        <v>79</v>
      </c>
      <c r="C22" s="132" t="s">
        <v>83</v>
      </c>
      <c r="D22" s="130"/>
      <c r="E22" s="129" t="s">
        <v>81</v>
      </c>
      <c r="F22" s="139"/>
      <c r="G22" s="47" t="s">
        <v>140</v>
      </c>
      <c r="H22" s="87"/>
      <c r="I22" s="94">
        <v>0.4</v>
      </c>
      <c r="J22" s="92">
        <v>4740184601001</v>
      </c>
      <c r="K22" s="39">
        <v>50</v>
      </c>
      <c r="L22" s="52">
        <v>2.2200000000000002</v>
      </c>
      <c r="M22" s="84">
        <f t="shared" si="2"/>
        <v>5.55</v>
      </c>
      <c r="N22" s="24">
        <f t="shared" si="0"/>
        <v>277.5</v>
      </c>
      <c r="O22" s="113">
        <v>2.3199999999999998</v>
      </c>
      <c r="P22" s="114">
        <v>5.7999999999999989</v>
      </c>
      <c r="Q22" s="111">
        <f t="shared" si="1"/>
        <v>4.5045045045044807E-2</v>
      </c>
      <c r="R22" s="116"/>
      <c r="S22" s="48"/>
      <c r="T22" s="48"/>
      <c r="U22" s="42"/>
      <c r="V22" s="42"/>
      <c r="W22" s="42"/>
      <c r="X22" s="42"/>
      <c r="Y22" s="45"/>
    </row>
    <row r="23" spans="1:25" s="33" customFormat="1" x14ac:dyDescent="0.3">
      <c r="A23" s="29">
        <v>17</v>
      </c>
      <c r="B23" s="30" t="s">
        <v>80</v>
      </c>
      <c r="C23" s="139"/>
      <c r="D23" s="130"/>
      <c r="E23" s="130"/>
      <c r="F23" s="139"/>
      <c r="G23" s="47" t="s">
        <v>138</v>
      </c>
      <c r="H23" s="87"/>
      <c r="I23" s="94">
        <v>0.2</v>
      </c>
      <c r="J23" s="92">
        <v>4740184600202</v>
      </c>
      <c r="K23" s="39">
        <v>50</v>
      </c>
      <c r="L23" s="52">
        <v>1.37</v>
      </c>
      <c r="M23" s="84">
        <f t="shared" si="2"/>
        <v>6.8500000000000005</v>
      </c>
      <c r="N23" s="24">
        <f t="shared" si="0"/>
        <v>342.5</v>
      </c>
      <c r="O23" s="113">
        <v>1.44</v>
      </c>
      <c r="P23" s="114">
        <v>7.1999999999999993</v>
      </c>
      <c r="Q23" s="111">
        <f t="shared" si="1"/>
        <v>5.1094890510948732E-2</v>
      </c>
      <c r="R23" s="116"/>
      <c r="S23" s="48"/>
      <c r="T23" s="48"/>
      <c r="U23" s="42"/>
      <c r="V23" s="42"/>
      <c r="W23" s="42"/>
      <c r="X23" s="42"/>
      <c r="Y23" s="45"/>
    </row>
    <row r="24" spans="1:25" s="33" customFormat="1" x14ac:dyDescent="0.3">
      <c r="A24" s="29">
        <v>18</v>
      </c>
      <c r="B24" s="30" t="s">
        <v>82</v>
      </c>
      <c r="C24" s="133"/>
      <c r="D24" s="130"/>
      <c r="E24" s="131"/>
      <c r="F24" s="133"/>
      <c r="G24" s="47" t="s">
        <v>139</v>
      </c>
      <c r="H24" s="87"/>
      <c r="I24" s="94">
        <v>0.2</v>
      </c>
      <c r="J24" s="92">
        <v>4740184600578</v>
      </c>
      <c r="K24" s="39">
        <v>50</v>
      </c>
      <c r="L24" s="52">
        <v>1.42</v>
      </c>
      <c r="M24" s="84">
        <f t="shared" si="2"/>
        <v>7.1</v>
      </c>
      <c r="N24" s="24">
        <f t="shared" si="0"/>
        <v>355</v>
      </c>
      <c r="O24" s="113">
        <v>1.49</v>
      </c>
      <c r="P24" s="114">
        <v>7.4499999999999993</v>
      </c>
      <c r="Q24" s="111">
        <f t="shared" si="1"/>
        <v>4.929577464788748E-2</v>
      </c>
      <c r="R24" s="116"/>
      <c r="S24" s="48"/>
      <c r="T24" s="48"/>
      <c r="U24" s="42"/>
      <c r="V24" s="42"/>
      <c r="W24" s="42"/>
      <c r="X24" s="42"/>
      <c r="Y24" s="45"/>
    </row>
    <row r="25" spans="1:25" s="33" customFormat="1" ht="23.55" customHeight="1" x14ac:dyDescent="0.3">
      <c r="A25" s="29">
        <v>19</v>
      </c>
      <c r="B25" s="30" t="s">
        <v>38</v>
      </c>
      <c r="C25" s="38" t="s">
        <v>39</v>
      </c>
      <c r="D25" s="130"/>
      <c r="E25" s="129" t="s">
        <v>40</v>
      </c>
      <c r="F25" s="132" t="s">
        <v>41</v>
      </c>
      <c r="G25" s="75" t="s">
        <v>119</v>
      </c>
      <c r="H25" s="87"/>
      <c r="I25" s="94">
        <v>0.14000000000000001</v>
      </c>
      <c r="J25" s="98">
        <v>4740184530066</v>
      </c>
      <c r="K25" s="39">
        <v>2200</v>
      </c>
      <c r="L25" s="52">
        <v>1.1499999999999999</v>
      </c>
      <c r="M25" s="84">
        <f t="shared" si="2"/>
        <v>8.2142857142857135</v>
      </c>
      <c r="N25" s="24">
        <f t="shared" si="0"/>
        <v>18071.428571428569</v>
      </c>
      <c r="O25" s="113">
        <v>1.1499999999999999</v>
      </c>
      <c r="P25" s="114">
        <v>8.2142857142857135</v>
      </c>
      <c r="Q25" s="111">
        <f t="shared" si="1"/>
        <v>0</v>
      </c>
      <c r="R25" s="116"/>
      <c r="S25" s="40"/>
      <c r="T25" s="40"/>
      <c r="U25" s="42"/>
      <c r="V25" s="42"/>
      <c r="W25" s="42"/>
      <c r="X25" s="42"/>
      <c r="Y25" s="45"/>
    </row>
    <row r="26" spans="1:25" s="33" customFormat="1" ht="34.799999999999997" x14ac:dyDescent="0.3">
      <c r="A26" s="29">
        <v>20</v>
      </c>
      <c r="B26" s="30" t="s">
        <v>42</v>
      </c>
      <c r="C26" s="38" t="s">
        <v>43</v>
      </c>
      <c r="D26" s="130"/>
      <c r="E26" s="130"/>
      <c r="F26" s="139"/>
      <c r="G26" s="76" t="s">
        <v>120</v>
      </c>
      <c r="H26" s="87"/>
      <c r="I26" s="94">
        <v>0.16500000000000001</v>
      </c>
      <c r="J26" s="101">
        <v>4740184400048</v>
      </c>
      <c r="K26" s="39">
        <v>2200</v>
      </c>
      <c r="L26" s="52">
        <v>1.57</v>
      </c>
      <c r="M26" s="84">
        <f t="shared" si="2"/>
        <v>9.5151515151515156</v>
      </c>
      <c r="N26" s="24">
        <f t="shared" si="0"/>
        <v>20933.333333333336</v>
      </c>
      <c r="O26" s="113">
        <v>1.89</v>
      </c>
      <c r="P26" s="114">
        <v>11.454545454545453</v>
      </c>
      <c r="Q26" s="111">
        <f t="shared" si="1"/>
        <v>0.20382165605095537</v>
      </c>
      <c r="R26" s="116"/>
      <c r="S26" s="55"/>
      <c r="T26" s="55"/>
      <c r="U26" s="42"/>
      <c r="V26" s="42"/>
      <c r="W26" s="42"/>
      <c r="X26" s="42"/>
      <c r="Y26" s="45"/>
    </row>
    <row r="27" spans="1:25" s="33" customFormat="1" ht="39" customHeight="1" x14ac:dyDescent="0.3">
      <c r="A27" s="29">
        <v>21</v>
      </c>
      <c r="B27" s="30" t="s">
        <v>44</v>
      </c>
      <c r="C27" s="38" t="s">
        <v>45</v>
      </c>
      <c r="D27" s="130"/>
      <c r="E27" s="130"/>
      <c r="F27" s="133"/>
      <c r="G27" s="75" t="s">
        <v>122</v>
      </c>
      <c r="H27" s="87"/>
      <c r="I27" s="94">
        <v>0.19</v>
      </c>
      <c r="J27" s="98">
        <v>4740184530042</v>
      </c>
      <c r="K27" s="39">
        <v>2200</v>
      </c>
      <c r="L27" s="52">
        <v>1.37</v>
      </c>
      <c r="M27" s="84">
        <f t="shared" si="2"/>
        <v>7.2105263157894743</v>
      </c>
      <c r="N27" s="24">
        <f t="shared" si="0"/>
        <v>15863.157894736843</v>
      </c>
      <c r="O27" s="113">
        <v>1.42</v>
      </c>
      <c r="P27" s="114">
        <v>7.473684210526315</v>
      </c>
      <c r="Q27" s="111">
        <f t="shared" si="1"/>
        <v>3.6496350364963348E-2</v>
      </c>
      <c r="R27" s="116"/>
      <c r="S27" s="40"/>
      <c r="T27" s="40"/>
      <c r="U27" s="42"/>
      <c r="V27" s="42"/>
      <c r="W27" s="42"/>
      <c r="X27" s="42"/>
      <c r="Y27" s="45"/>
    </row>
    <row r="28" spans="1:25" s="33" customFormat="1" ht="34.799999999999997" x14ac:dyDescent="0.3">
      <c r="A28" s="29">
        <v>22</v>
      </c>
      <c r="B28" s="30" t="s">
        <v>88</v>
      </c>
      <c r="C28" s="38" t="s">
        <v>51</v>
      </c>
      <c r="D28" s="130"/>
      <c r="E28" s="130"/>
      <c r="F28" s="38" t="s">
        <v>89</v>
      </c>
      <c r="G28" s="75" t="s">
        <v>123</v>
      </c>
      <c r="H28" s="87"/>
      <c r="I28" s="94">
        <v>0.16500000000000001</v>
      </c>
      <c r="J28" s="98">
        <v>4740184600653</v>
      </c>
      <c r="K28" s="39">
        <v>2200</v>
      </c>
      <c r="L28" s="52">
        <v>1.79</v>
      </c>
      <c r="M28" s="84">
        <f t="shared" si="2"/>
        <v>10.848484848484848</v>
      </c>
      <c r="N28" s="24">
        <f t="shared" si="0"/>
        <v>23866.666666666664</v>
      </c>
      <c r="O28" s="113">
        <v>1.91</v>
      </c>
      <c r="P28" s="114">
        <v>11.575757575757574</v>
      </c>
      <c r="Q28" s="111">
        <f t="shared" si="1"/>
        <v>6.7039106145251326E-2</v>
      </c>
      <c r="R28" s="116"/>
      <c r="S28" s="40"/>
      <c r="T28" s="40"/>
      <c r="U28" s="42"/>
      <c r="V28" s="42"/>
      <c r="W28" s="42"/>
      <c r="X28" s="42"/>
      <c r="Y28" s="45"/>
    </row>
    <row r="29" spans="1:25" s="33" customFormat="1" x14ac:dyDescent="0.3">
      <c r="A29" s="29">
        <v>23</v>
      </c>
      <c r="B29" s="30" t="s">
        <v>46</v>
      </c>
      <c r="C29" s="38" t="s">
        <v>47</v>
      </c>
      <c r="D29" s="130"/>
      <c r="E29" s="130"/>
      <c r="F29" s="132" t="s">
        <v>41</v>
      </c>
      <c r="G29" s="71" t="s">
        <v>124</v>
      </c>
      <c r="H29" s="87"/>
      <c r="I29" s="94">
        <v>0.19500000000000001</v>
      </c>
      <c r="J29" s="92">
        <v>4740184530158</v>
      </c>
      <c r="K29" s="39">
        <v>1100</v>
      </c>
      <c r="L29" s="52">
        <v>1.37</v>
      </c>
      <c r="M29" s="84">
        <f t="shared" si="2"/>
        <v>7.0256410256410255</v>
      </c>
      <c r="N29" s="24">
        <f t="shared" si="0"/>
        <v>7728.2051282051279</v>
      </c>
      <c r="O29" s="113">
        <v>1.37</v>
      </c>
      <c r="P29" s="114">
        <v>7.0256410256410255</v>
      </c>
      <c r="Q29" s="111">
        <f t="shared" si="1"/>
        <v>0</v>
      </c>
      <c r="R29" s="116"/>
      <c r="S29" s="48"/>
      <c r="T29" s="48"/>
      <c r="U29" s="42"/>
      <c r="V29" s="42"/>
      <c r="W29" s="42"/>
      <c r="X29" s="42"/>
      <c r="Y29" s="45"/>
    </row>
    <row r="30" spans="1:25" s="33" customFormat="1" x14ac:dyDescent="0.3">
      <c r="A30" s="29">
        <v>24</v>
      </c>
      <c r="B30" s="30" t="s">
        <v>48</v>
      </c>
      <c r="C30" s="38" t="s">
        <v>49</v>
      </c>
      <c r="D30" s="131"/>
      <c r="E30" s="130"/>
      <c r="F30" s="139"/>
      <c r="G30" s="71" t="s">
        <v>141</v>
      </c>
      <c r="H30" s="87"/>
      <c r="I30" s="94">
        <v>0.23</v>
      </c>
      <c r="J30" s="91">
        <v>4740184300775</v>
      </c>
      <c r="K30" s="39">
        <v>1500</v>
      </c>
      <c r="L30" s="52">
        <v>1.48</v>
      </c>
      <c r="M30" s="84">
        <f t="shared" si="2"/>
        <v>6.4347826086956514</v>
      </c>
      <c r="N30" s="24">
        <f t="shared" si="0"/>
        <v>9652.173913043478</v>
      </c>
      <c r="O30" s="113">
        <v>1.48</v>
      </c>
      <c r="P30" s="114">
        <v>6.4347826086956514</v>
      </c>
      <c r="Q30" s="111">
        <f t="shared" si="1"/>
        <v>0</v>
      </c>
      <c r="R30" s="116"/>
      <c r="S30" s="44"/>
      <c r="T30" s="44"/>
      <c r="U30" s="42"/>
      <c r="V30" s="42"/>
      <c r="W30" s="42"/>
      <c r="X30" s="42"/>
      <c r="Y30" s="45"/>
    </row>
    <row r="31" spans="1:25" s="33" customFormat="1" x14ac:dyDescent="0.3">
      <c r="A31" s="29">
        <v>25</v>
      </c>
      <c r="B31" s="30" t="s">
        <v>50</v>
      </c>
      <c r="C31" s="38" t="s">
        <v>51</v>
      </c>
      <c r="D31" s="129">
        <v>4</v>
      </c>
      <c r="E31" s="131"/>
      <c r="F31" s="133"/>
      <c r="G31" s="71" t="s">
        <v>125</v>
      </c>
      <c r="H31" s="87"/>
      <c r="I31" s="94">
        <v>0.22</v>
      </c>
      <c r="J31" s="101">
        <v>4740184600837</v>
      </c>
      <c r="K31" s="39">
        <v>9700</v>
      </c>
      <c r="L31" s="52">
        <v>1.84</v>
      </c>
      <c r="M31" s="84">
        <f t="shared" si="2"/>
        <v>8.3636363636363633</v>
      </c>
      <c r="N31" s="24">
        <f t="shared" si="0"/>
        <v>81127.272727272721</v>
      </c>
      <c r="O31" s="113">
        <v>1.89</v>
      </c>
      <c r="P31" s="114">
        <v>8.5909090909090899</v>
      </c>
      <c r="Q31" s="111">
        <f t="shared" si="1"/>
        <v>2.7173913043478271E-2</v>
      </c>
      <c r="R31" s="116"/>
      <c r="S31" s="55"/>
      <c r="T31" s="55"/>
      <c r="U31" s="42"/>
      <c r="V31" s="42"/>
      <c r="W31" s="42"/>
      <c r="X31" s="42"/>
      <c r="Y31" s="45"/>
    </row>
    <row r="32" spans="1:25" s="33" customFormat="1" x14ac:dyDescent="0.3">
      <c r="A32" s="29">
        <v>26</v>
      </c>
      <c r="B32" s="30" t="s">
        <v>84</v>
      </c>
      <c r="C32" s="132" t="s">
        <v>86</v>
      </c>
      <c r="D32" s="130"/>
      <c r="E32" s="129" t="s">
        <v>81</v>
      </c>
      <c r="F32" s="132" t="s">
        <v>87</v>
      </c>
      <c r="G32" s="71" t="s">
        <v>126</v>
      </c>
      <c r="H32" s="87"/>
      <c r="I32" s="94">
        <v>0.2</v>
      </c>
      <c r="J32" s="101">
        <v>6412000034505</v>
      </c>
      <c r="K32" s="39">
        <v>10</v>
      </c>
      <c r="L32" s="52">
        <v>1.02</v>
      </c>
      <c r="M32" s="84">
        <f t="shared" si="2"/>
        <v>5.0999999999999996</v>
      </c>
      <c r="N32" s="24">
        <f t="shared" si="0"/>
        <v>51</v>
      </c>
      <c r="O32" s="113">
        <v>1.06</v>
      </c>
      <c r="P32" s="114">
        <v>5.3</v>
      </c>
      <c r="Q32" s="111">
        <f t="shared" si="1"/>
        <v>3.9215686274509887E-2</v>
      </c>
      <c r="R32" s="116"/>
      <c r="S32" s="55"/>
      <c r="T32" s="55"/>
      <c r="U32" s="42"/>
      <c r="V32" s="42"/>
      <c r="W32" s="42"/>
      <c r="X32" s="42"/>
      <c r="Y32" s="45"/>
    </row>
    <row r="33" spans="1:25" s="33" customFormat="1" x14ac:dyDescent="0.3">
      <c r="A33" s="29">
        <v>27</v>
      </c>
      <c r="B33" s="30" t="s">
        <v>85</v>
      </c>
      <c r="C33" s="133"/>
      <c r="D33" s="130"/>
      <c r="E33" s="131"/>
      <c r="F33" s="133"/>
      <c r="G33" s="71" t="s">
        <v>127</v>
      </c>
      <c r="H33" s="87"/>
      <c r="I33" s="94">
        <v>0.2</v>
      </c>
      <c r="J33" s="101">
        <v>6412000034529</v>
      </c>
      <c r="K33" s="39">
        <v>10</v>
      </c>
      <c r="L33" s="52">
        <v>1.02</v>
      </c>
      <c r="M33" s="84">
        <f t="shared" si="2"/>
        <v>5.0999999999999996</v>
      </c>
      <c r="N33" s="24">
        <f t="shared" si="0"/>
        <v>51</v>
      </c>
      <c r="O33" s="113">
        <v>1.06</v>
      </c>
      <c r="P33" s="114">
        <v>5.3</v>
      </c>
      <c r="Q33" s="111">
        <f t="shared" si="1"/>
        <v>3.9215686274509887E-2</v>
      </c>
      <c r="R33" s="116"/>
      <c r="S33" s="55"/>
      <c r="T33" s="55"/>
      <c r="U33" s="42"/>
      <c r="V33" s="42"/>
      <c r="W33" s="42"/>
      <c r="X33" s="42"/>
      <c r="Y33" s="45"/>
    </row>
    <row r="34" spans="1:25" s="33" customFormat="1" x14ac:dyDescent="0.3">
      <c r="A34" s="29">
        <v>28</v>
      </c>
      <c r="B34" s="30" t="s">
        <v>52</v>
      </c>
      <c r="C34" s="132" t="s">
        <v>99</v>
      </c>
      <c r="D34" s="130"/>
      <c r="E34" s="129" t="s">
        <v>94</v>
      </c>
      <c r="F34" s="129" t="s">
        <v>53</v>
      </c>
      <c r="G34" s="77" t="s">
        <v>130</v>
      </c>
      <c r="H34" s="88"/>
      <c r="I34" s="103">
        <v>3</v>
      </c>
      <c r="J34" s="98">
        <v>4740184300096</v>
      </c>
      <c r="K34" s="39">
        <v>4300</v>
      </c>
      <c r="L34" s="52">
        <v>10.27</v>
      </c>
      <c r="M34" s="84">
        <f t="shared" si="2"/>
        <v>3.4233333333333333</v>
      </c>
      <c r="N34" s="24">
        <f t="shared" si="0"/>
        <v>14720.333333333334</v>
      </c>
      <c r="O34" s="113">
        <v>12.29</v>
      </c>
      <c r="P34" s="114">
        <v>4.0966666666666667</v>
      </c>
      <c r="Q34" s="111">
        <f t="shared" si="1"/>
        <v>0.19668938656280432</v>
      </c>
      <c r="R34" s="116"/>
      <c r="S34" s="40"/>
      <c r="T34" s="40"/>
      <c r="U34" s="42"/>
      <c r="V34" s="42"/>
      <c r="W34" s="42"/>
      <c r="X34" s="42"/>
      <c r="Y34" s="45"/>
    </row>
    <row r="35" spans="1:25" s="33" customFormat="1" x14ac:dyDescent="0.3">
      <c r="A35" s="29">
        <v>29</v>
      </c>
      <c r="B35" s="30" t="s">
        <v>54</v>
      </c>
      <c r="C35" s="133"/>
      <c r="D35" s="130"/>
      <c r="E35" s="130"/>
      <c r="F35" s="130"/>
      <c r="G35" s="78" t="s">
        <v>131</v>
      </c>
      <c r="H35" s="89"/>
      <c r="I35" s="103">
        <v>3</v>
      </c>
      <c r="J35" s="98">
        <v>4740184300140</v>
      </c>
      <c r="K35" s="39">
        <v>4300</v>
      </c>
      <c r="L35" s="52">
        <v>12.85</v>
      </c>
      <c r="M35" s="84">
        <f t="shared" si="2"/>
        <v>4.2833333333333332</v>
      </c>
      <c r="N35" s="24">
        <f t="shared" si="0"/>
        <v>18418.333333333332</v>
      </c>
      <c r="O35" s="113">
        <v>14.99</v>
      </c>
      <c r="P35" s="114">
        <v>4.996666666666667</v>
      </c>
      <c r="Q35" s="111">
        <f t="shared" si="1"/>
        <v>0.16653696498054482</v>
      </c>
      <c r="R35" s="116"/>
      <c r="S35" s="40"/>
      <c r="T35" s="40"/>
      <c r="U35" s="42"/>
      <c r="V35" s="42"/>
      <c r="W35" s="42"/>
      <c r="X35" s="42"/>
      <c r="Y35" s="45"/>
    </row>
    <row r="36" spans="1:25" s="33" customFormat="1" ht="17.399999999999999" x14ac:dyDescent="0.3">
      <c r="A36" s="29">
        <v>30</v>
      </c>
      <c r="B36" s="30" t="s">
        <v>98</v>
      </c>
      <c r="C36" s="38" t="s">
        <v>55</v>
      </c>
      <c r="D36" s="130"/>
      <c r="E36" s="130"/>
      <c r="F36" s="130"/>
      <c r="G36" s="79" t="s">
        <v>132</v>
      </c>
      <c r="H36" s="88"/>
      <c r="I36" s="103">
        <v>3</v>
      </c>
      <c r="J36" s="99">
        <v>4740184300089</v>
      </c>
      <c r="K36" s="39">
        <v>2100</v>
      </c>
      <c r="L36" s="52">
        <v>9.92</v>
      </c>
      <c r="M36" s="84">
        <f t="shared" si="2"/>
        <v>3.3066666666666666</v>
      </c>
      <c r="N36" s="24">
        <f t="shared" si="0"/>
        <v>6944</v>
      </c>
      <c r="O36" s="113">
        <v>12.09</v>
      </c>
      <c r="P36" s="114">
        <v>4.03</v>
      </c>
      <c r="Q36" s="111">
        <f t="shared" si="1"/>
        <v>0.21875</v>
      </c>
      <c r="R36" s="116"/>
      <c r="S36" s="49"/>
      <c r="T36" s="49"/>
      <c r="U36" s="41"/>
      <c r="V36" s="41"/>
      <c r="W36" s="41"/>
      <c r="X36" s="41"/>
      <c r="Y36" s="45"/>
    </row>
    <row r="37" spans="1:25" s="33" customFormat="1" x14ac:dyDescent="0.3">
      <c r="A37" s="29">
        <v>31</v>
      </c>
      <c r="B37" s="30" t="s">
        <v>56</v>
      </c>
      <c r="C37" s="38" t="s">
        <v>57</v>
      </c>
      <c r="D37" s="130"/>
      <c r="E37" s="130"/>
      <c r="F37" s="130"/>
      <c r="G37" s="77" t="s">
        <v>129</v>
      </c>
      <c r="H37" s="88"/>
      <c r="I37" s="103">
        <v>3</v>
      </c>
      <c r="J37" s="98">
        <v>4740184300119</v>
      </c>
      <c r="K37" s="39">
        <v>600</v>
      </c>
      <c r="L37" s="52">
        <v>10.64</v>
      </c>
      <c r="M37" s="84">
        <f t="shared" si="2"/>
        <v>3.5466666666666669</v>
      </c>
      <c r="N37" s="24">
        <f t="shared" si="0"/>
        <v>2128</v>
      </c>
      <c r="O37" s="113">
        <v>12.94</v>
      </c>
      <c r="P37" s="114">
        <v>4.3133333333333335</v>
      </c>
      <c r="Q37" s="111">
        <f t="shared" si="1"/>
        <v>0.21616541353383445</v>
      </c>
      <c r="R37" s="116"/>
      <c r="S37" s="40"/>
      <c r="T37" s="40"/>
      <c r="U37" s="42"/>
      <c r="V37" s="42"/>
      <c r="W37" s="42"/>
      <c r="X37" s="42"/>
      <c r="Y37" s="45"/>
    </row>
    <row r="38" spans="1:25" s="33" customFormat="1" x14ac:dyDescent="0.3">
      <c r="A38" s="29">
        <v>32</v>
      </c>
      <c r="B38" s="30" t="s">
        <v>58</v>
      </c>
      <c r="C38" s="38" t="s">
        <v>59</v>
      </c>
      <c r="D38" s="130"/>
      <c r="E38" s="131"/>
      <c r="F38" s="131"/>
      <c r="G38" s="47" t="s">
        <v>128</v>
      </c>
      <c r="H38" s="88"/>
      <c r="I38" s="103">
        <v>3</v>
      </c>
      <c r="J38" s="92">
        <v>4740184600264</v>
      </c>
      <c r="K38" s="39">
        <v>6900</v>
      </c>
      <c r="L38" s="52">
        <v>10.64</v>
      </c>
      <c r="M38" s="84">
        <f t="shared" si="2"/>
        <v>3.5466666666666669</v>
      </c>
      <c r="N38" s="24">
        <f t="shared" si="0"/>
        <v>24472</v>
      </c>
      <c r="O38" s="113">
        <v>11.79</v>
      </c>
      <c r="P38" s="114">
        <v>3.9299999999999997</v>
      </c>
      <c r="Q38" s="111">
        <f t="shared" si="1"/>
        <v>0.10808270676691722</v>
      </c>
      <c r="R38" s="116"/>
      <c r="S38" s="48"/>
      <c r="T38" s="48"/>
      <c r="U38" s="42"/>
      <c r="V38" s="42"/>
      <c r="W38" s="42"/>
      <c r="X38" s="42"/>
      <c r="Y38" s="45"/>
    </row>
    <row r="39" spans="1:25" s="33" customFormat="1" ht="34.799999999999997" x14ac:dyDescent="0.3">
      <c r="A39" s="29">
        <v>33</v>
      </c>
      <c r="B39" s="30" t="s">
        <v>90</v>
      </c>
      <c r="C39" s="38" t="s">
        <v>92</v>
      </c>
      <c r="D39" s="130"/>
      <c r="E39" s="129" t="s">
        <v>95</v>
      </c>
      <c r="F39" s="132" t="s">
        <v>96</v>
      </c>
      <c r="G39" s="47" t="s">
        <v>133</v>
      </c>
      <c r="H39" s="88"/>
      <c r="I39" s="103">
        <v>0.4</v>
      </c>
      <c r="J39" s="92">
        <v>4740184500557</v>
      </c>
      <c r="K39" s="39">
        <v>50</v>
      </c>
      <c r="L39" s="52">
        <v>1.79</v>
      </c>
      <c r="M39" s="84">
        <f t="shared" si="2"/>
        <v>4.4749999999999996</v>
      </c>
      <c r="N39" s="24">
        <f t="shared" si="0"/>
        <v>223.74999999999997</v>
      </c>
      <c r="O39" s="113">
        <v>1.97</v>
      </c>
      <c r="P39" s="114">
        <v>4.9249999999999998</v>
      </c>
      <c r="Q39" s="111">
        <f t="shared" si="1"/>
        <v>0.1005586592178771</v>
      </c>
      <c r="R39" s="116"/>
      <c r="S39" s="48"/>
      <c r="T39" s="48"/>
      <c r="U39" s="42"/>
      <c r="V39" s="42"/>
      <c r="W39" s="42"/>
      <c r="X39" s="42"/>
      <c r="Y39" s="45"/>
    </row>
    <row r="40" spans="1:25" s="33" customFormat="1" x14ac:dyDescent="0.3">
      <c r="A40" s="29">
        <v>34</v>
      </c>
      <c r="B40" s="30" t="s">
        <v>91</v>
      </c>
      <c r="C40" s="38" t="s">
        <v>93</v>
      </c>
      <c r="D40" s="130"/>
      <c r="E40" s="131"/>
      <c r="F40" s="133"/>
      <c r="G40" s="47" t="s">
        <v>134</v>
      </c>
      <c r="H40" s="88"/>
      <c r="I40" s="103">
        <v>0.3</v>
      </c>
      <c r="J40" s="92">
        <v>4740184600899</v>
      </c>
      <c r="K40" s="39">
        <v>50</v>
      </c>
      <c r="L40" s="52">
        <v>1.54</v>
      </c>
      <c r="M40" s="84">
        <f t="shared" si="2"/>
        <v>5.1333333333333337</v>
      </c>
      <c r="N40" s="24">
        <f t="shared" si="0"/>
        <v>256.66666666666669</v>
      </c>
      <c r="O40" s="113">
        <v>1.54</v>
      </c>
      <c r="P40" s="114">
        <v>5.1333333333333337</v>
      </c>
      <c r="Q40" s="111">
        <f t="shared" si="1"/>
        <v>0</v>
      </c>
      <c r="R40" s="116"/>
      <c r="S40" s="48"/>
      <c r="T40" s="48"/>
      <c r="U40" s="42"/>
      <c r="V40" s="42"/>
      <c r="W40" s="42"/>
      <c r="X40" s="42"/>
      <c r="Y40" s="45"/>
    </row>
    <row r="41" spans="1:25" s="33" customFormat="1" x14ac:dyDescent="0.35">
      <c r="A41" s="29">
        <v>35</v>
      </c>
      <c r="B41" s="30" t="s">
        <v>60</v>
      </c>
      <c r="C41" s="38" t="s">
        <v>61</v>
      </c>
      <c r="D41" s="130"/>
      <c r="E41" s="130" t="s">
        <v>94</v>
      </c>
      <c r="F41" s="129" t="s">
        <v>53</v>
      </c>
      <c r="G41" s="77" t="s">
        <v>135</v>
      </c>
      <c r="H41" s="88"/>
      <c r="I41" s="103">
        <v>3</v>
      </c>
      <c r="J41" s="98">
        <v>4740184300065</v>
      </c>
      <c r="K41" s="56">
        <v>5900</v>
      </c>
      <c r="L41" s="81">
        <v>8.9499999999999993</v>
      </c>
      <c r="M41" s="84">
        <f t="shared" si="2"/>
        <v>2.9833333333333329</v>
      </c>
      <c r="N41" s="24">
        <f t="shared" si="0"/>
        <v>17601.666666666664</v>
      </c>
      <c r="O41" s="113">
        <v>10.98</v>
      </c>
      <c r="P41" s="114">
        <v>3.66</v>
      </c>
      <c r="Q41" s="111">
        <f t="shared" si="1"/>
        <v>0.22681564245810071</v>
      </c>
      <c r="R41" s="116"/>
      <c r="S41" s="40"/>
      <c r="T41" s="40"/>
      <c r="U41" s="57"/>
      <c r="V41" s="57"/>
      <c r="W41" s="57"/>
      <c r="X41" s="57"/>
      <c r="Y41" s="58"/>
    </row>
    <row r="42" spans="1:25" s="33" customFormat="1" x14ac:dyDescent="0.35">
      <c r="A42" s="29">
        <v>36</v>
      </c>
      <c r="B42" s="30" t="s">
        <v>62</v>
      </c>
      <c r="C42" s="38" t="s">
        <v>63</v>
      </c>
      <c r="D42" s="130"/>
      <c r="E42" s="130"/>
      <c r="F42" s="130"/>
      <c r="G42" s="77" t="s">
        <v>136</v>
      </c>
      <c r="H42" s="88"/>
      <c r="I42" s="103">
        <v>3</v>
      </c>
      <c r="J42" s="98">
        <v>4740184300584</v>
      </c>
      <c r="K42" s="56">
        <v>4300</v>
      </c>
      <c r="L42" s="81">
        <v>8.9499999999999993</v>
      </c>
      <c r="M42" s="84">
        <f t="shared" si="2"/>
        <v>2.9833333333333329</v>
      </c>
      <c r="N42" s="24">
        <f t="shared" si="0"/>
        <v>12828.333333333332</v>
      </c>
      <c r="O42" s="113">
        <v>9.9499999999999993</v>
      </c>
      <c r="P42" s="114">
        <v>3.3166666666666664</v>
      </c>
      <c r="Q42" s="111">
        <f t="shared" si="1"/>
        <v>0.1117318435754191</v>
      </c>
      <c r="R42" s="116"/>
      <c r="S42" s="40"/>
      <c r="T42" s="40"/>
      <c r="U42" s="57"/>
      <c r="V42" s="57"/>
      <c r="W42" s="57"/>
      <c r="X42" s="57"/>
      <c r="Y42" s="58"/>
    </row>
    <row r="43" spans="1:25" s="33" customFormat="1" ht="18.600000000000001" thickBot="1" x14ac:dyDescent="0.4">
      <c r="A43" s="29">
        <v>37</v>
      </c>
      <c r="B43" s="30" t="s">
        <v>64</v>
      </c>
      <c r="C43" s="38" t="s">
        <v>65</v>
      </c>
      <c r="D43" s="131"/>
      <c r="E43" s="131"/>
      <c r="F43" s="131"/>
      <c r="G43" s="77" t="s">
        <v>137</v>
      </c>
      <c r="H43" s="88"/>
      <c r="I43" s="103">
        <v>3</v>
      </c>
      <c r="J43" s="98">
        <v>4740184300034</v>
      </c>
      <c r="K43" s="59">
        <v>6900</v>
      </c>
      <c r="L43" s="82">
        <v>8.9499999999999993</v>
      </c>
      <c r="M43" s="84">
        <f t="shared" si="2"/>
        <v>2.9833333333333329</v>
      </c>
      <c r="N43" s="60">
        <f t="shared" si="0"/>
        <v>20584.999999999996</v>
      </c>
      <c r="O43" s="113">
        <v>9.8800000000000008</v>
      </c>
      <c r="P43" s="114">
        <v>3.2933333333333334</v>
      </c>
      <c r="Q43" s="111">
        <f t="shared" si="1"/>
        <v>0.10391061452513983</v>
      </c>
      <c r="R43" s="116"/>
      <c r="S43" s="40"/>
      <c r="T43" s="40"/>
      <c r="U43" s="57"/>
      <c r="V43" s="57"/>
      <c r="W43" s="57"/>
      <c r="X43" s="57"/>
      <c r="Y43" s="58"/>
    </row>
    <row r="44" spans="1:25" s="33" customFormat="1" ht="30" customHeight="1" thickBot="1" x14ac:dyDescent="0.35">
      <c r="A44" s="7"/>
      <c r="B44" s="7"/>
      <c r="C44" s="61"/>
      <c r="D44" s="62"/>
      <c r="E44" s="63"/>
      <c r="F44" s="64"/>
      <c r="G44" s="9"/>
      <c r="H44" s="9"/>
      <c r="I44" s="117" t="s">
        <v>100</v>
      </c>
      <c r="J44" s="118"/>
      <c r="K44" s="118"/>
      <c r="L44" s="118"/>
      <c r="M44" s="119"/>
      <c r="N44" s="65">
        <f>SUM(N7:N43)</f>
        <v>426033.0715680201</v>
      </c>
      <c r="O44" s="107"/>
      <c r="P44" s="107"/>
      <c r="Q44" s="107"/>
      <c r="R44" s="116"/>
      <c r="S44" s="9"/>
      <c r="T44" s="9"/>
      <c r="U44" s="9"/>
      <c r="V44" s="9"/>
      <c r="W44" s="9"/>
    </row>
    <row r="45" spans="1:25" s="33" customFormat="1" x14ac:dyDescent="0.35">
      <c r="A45" s="33" t="s">
        <v>66</v>
      </c>
      <c r="B45" s="7"/>
      <c r="C45" s="61"/>
      <c r="D45" s="62"/>
      <c r="E45" s="63"/>
      <c r="F45" s="64"/>
      <c r="G45" s="9"/>
      <c r="H45" s="9"/>
      <c r="I45" s="9"/>
      <c r="J45" s="9"/>
      <c r="K45" s="66"/>
      <c r="L45" s="9"/>
      <c r="M45" s="9"/>
      <c r="N45" s="9"/>
      <c r="O45" s="9"/>
      <c r="P45" s="9"/>
      <c r="Q45" s="4"/>
      <c r="R45" s="116"/>
      <c r="S45" s="9"/>
      <c r="T45" s="9"/>
      <c r="U45" s="9"/>
      <c r="V45" s="9"/>
      <c r="W45" s="9"/>
      <c r="X45" s="9"/>
      <c r="Y45" s="9"/>
    </row>
    <row r="46" spans="1:25" s="33" customFormat="1" x14ac:dyDescent="0.35">
      <c r="A46" s="67" t="s">
        <v>67</v>
      </c>
      <c r="B46" s="7"/>
      <c r="C46" s="61"/>
      <c r="D46" s="62"/>
      <c r="E46" s="63"/>
      <c r="F46" s="64"/>
      <c r="G46" s="9"/>
      <c r="H46" s="9"/>
      <c r="I46" s="9"/>
      <c r="J46" s="9"/>
      <c r="K46" s="66"/>
      <c r="L46" s="9"/>
      <c r="M46" s="9"/>
      <c r="N46" s="9"/>
      <c r="O46" s="9"/>
      <c r="P46" s="9"/>
      <c r="Q46" s="115"/>
      <c r="R46" s="116"/>
      <c r="S46" s="9"/>
      <c r="T46" s="9"/>
      <c r="U46" s="9"/>
      <c r="V46" s="9"/>
      <c r="W46" s="9"/>
      <c r="X46" s="9"/>
      <c r="Y46" s="9"/>
    </row>
    <row r="47" spans="1:25" s="33" customFormat="1" x14ac:dyDescent="0.35">
      <c r="A47" s="68" t="s">
        <v>68</v>
      </c>
      <c r="B47" s="7"/>
      <c r="C47" s="61"/>
      <c r="D47" s="62"/>
      <c r="E47" s="63"/>
      <c r="F47" s="64"/>
      <c r="G47" s="9"/>
      <c r="H47" s="9"/>
      <c r="I47" s="9"/>
      <c r="J47" s="9"/>
      <c r="Q47" s="4"/>
      <c r="R47" s="116"/>
      <c r="S47" s="9"/>
      <c r="T47" s="9"/>
      <c r="U47" s="9"/>
      <c r="V47" s="9"/>
      <c r="W47" s="9"/>
      <c r="X47" s="9"/>
      <c r="Y47" s="9"/>
    </row>
    <row r="48" spans="1:25" s="33" customFormat="1" x14ac:dyDescent="0.35">
      <c r="A48" s="69" t="s">
        <v>97</v>
      </c>
      <c r="B48" s="7"/>
      <c r="C48" s="61"/>
      <c r="D48" s="62"/>
      <c r="E48" s="63"/>
      <c r="F48" s="64"/>
      <c r="G48" s="9"/>
      <c r="H48" s="9"/>
      <c r="I48" s="9"/>
      <c r="J48" s="9"/>
      <c r="K48" s="66"/>
      <c r="L48" s="9"/>
      <c r="M48" s="9"/>
      <c r="N48" s="9"/>
      <c r="O48" s="9"/>
      <c r="P48" s="9"/>
      <c r="Q48" s="4"/>
      <c r="R48" s="116"/>
      <c r="S48" s="9"/>
      <c r="T48" s="9"/>
      <c r="U48" s="9"/>
      <c r="V48" s="9"/>
      <c r="W48" s="9"/>
      <c r="X48" s="9"/>
      <c r="Y48" s="9"/>
    </row>
  </sheetData>
  <mergeCells count="46">
    <mergeCell ref="S1:Y4"/>
    <mergeCell ref="E22:E24"/>
    <mergeCell ref="F7:F24"/>
    <mergeCell ref="C7:C8"/>
    <mergeCell ref="C9:C10"/>
    <mergeCell ref="F5:F6"/>
    <mergeCell ref="G5:G6"/>
    <mergeCell ref="H5:H6"/>
    <mergeCell ref="C11:C12"/>
    <mergeCell ref="M5:M6"/>
    <mergeCell ref="Y5:Y6"/>
    <mergeCell ref="C32:C33"/>
    <mergeCell ref="E32:E33"/>
    <mergeCell ref="F32:F33"/>
    <mergeCell ref="F25:F27"/>
    <mergeCell ref="F29:F31"/>
    <mergeCell ref="A1:B1"/>
    <mergeCell ref="C15:C16"/>
    <mergeCell ref="E25:E31"/>
    <mergeCell ref="D31:D43"/>
    <mergeCell ref="D7:D30"/>
    <mergeCell ref="E34:E38"/>
    <mergeCell ref="A5:A6"/>
    <mergeCell ref="B5:B6"/>
    <mergeCell ref="C5:C6"/>
    <mergeCell ref="D5:D6"/>
    <mergeCell ref="E5:E6"/>
    <mergeCell ref="C13:C14"/>
    <mergeCell ref="C34:C35"/>
    <mergeCell ref="C17:C18"/>
    <mergeCell ref="E18:E20"/>
    <mergeCell ref="C22:C24"/>
    <mergeCell ref="F34:F38"/>
    <mergeCell ref="E41:E43"/>
    <mergeCell ref="E39:E40"/>
    <mergeCell ref="F39:F40"/>
    <mergeCell ref="F41:F43"/>
    <mergeCell ref="I44:M44"/>
    <mergeCell ref="N5:N6"/>
    <mergeCell ref="I5:I6"/>
    <mergeCell ref="J5:J6"/>
    <mergeCell ref="U5:X5"/>
    <mergeCell ref="K5:K6"/>
    <mergeCell ref="L5:L6"/>
    <mergeCell ref="S5:S6"/>
    <mergeCell ref="T5:T6"/>
  </mergeCells>
  <dataValidations count="3">
    <dataValidation type="textLength" operator="lessThanOrEqual" allowBlank="1" showInputMessage="1" showErrorMessage="1" errorTitle="LIMIT EXEEDED!" error="Allowed max 250 symbols!_x000a_Check naming lenght!" sqref="G31:G33" xr:uid="{00000000-0002-0000-0000-000000000000}">
      <formula1>250</formula1>
    </dataValidation>
    <dataValidation type="whole" operator="notEqual" allowBlank="1" showInputMessage="1" showErrorMessage="1" errorTitle="Please check!" error="Basic unit EAN can not be the same as DPA EAN!" sqref="J31:J33" xr:uid="{00000000-0002-0000-0000-000001000000}">
      <formula1>R31</formula1>
    </dataValidation>
    <dataValidation type="whole" operator="notEqual" allowBlank="1" showInputMessage="1" showErrorMessage="1" errorTitle="Please check!" error="Basic unit EAN can not be the same as DPA EAN!" sqref="S31:T33" xr:uid="{00000000-0002-0000-0000-000002000000}">
      <formula1>#REF!</formula1>
    </dataValidation>
  </dataValidations>
  <pageMargins left="0.7" right="0.7" top="0.75" bottom="0.75" header="0.3" footer="0.3"/>
  <pageSetup paperSize="9" orientation="portrait" r:id="rId1"/>
  <ignoredErrors>
    <ignoredError sqref="Q7:Q43 N7:N44"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1</vt:i4>
      </vt:variant>
    </vt:vector>
  </HeadingPairs>
  <TitlesOfParts>
    <vt:vector size="1" baseType="lpstr">
      <vt:lpstr>Osa VI - valmistoit</vt:lpstr>
    </vt:vector>
  </TitlesOfParts>
  <Company>EDF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Elen Perolainen</dc:creator>
  <cp:lastModifiedBy>Herdis Keldrema</cp:lastModifiedBy>
  <dcterms:created xsi:type="dcterms:W3CDTF">2022-01-20T12:17:55Z</dcterms:created>
  <dcterms:modified xsi:type="dcterms:W3CDTF">2022-10-25T11:17:57Z</dcterms:modified>
</cp:coreProperties>
</file>